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21" lockStructure="1"/>
  <bookViews>
    <workbookView xWindow="-15" yWindow="-15" windowWidth="27900" windowHeight="13335" activeTab="1"/>
  </bookViews>
  <sheets>
    <sheet name="円通貨" sheetId="7" r:id="rId1"/>
    <sheet name="米ドル通貨" sheetId="8" r:id="rId2"/>
    <sheet name="チャート" sheetId="9" state="hidden" r:id="rId3"/>
  </sheets>
  <definedNames>
    <definedName name="exchange_top" localSheetId="1">米ドル通貨!#REF!</definedName>
    <definedName name="indx.jsp?ind_3_ric_0" localSheetId="2">チャート!$A$1:$E$3</definedName>
    <definedName name="_xlnm.Print_Area" localSheetId="0">円通貨!$A$1:$P$46</definedName>
    <definedName name="_xlnm.Print_Area" localSheetId="1">米ドル通貨!$A$1:$P$46</definedName>
    <definedName name="トムソン・ロイターチャート" localSheetId="1">米ドル通貨!#REF!</definedName>
  </definedNames>
  <calcPr calcId="145621"/>
</workbook>
</file>

<file path=xl/calcChain.xml><?xml version="1.0" encoding="utf-8"?>
<calcChain xmlns="http://schemas.openxmlformats.org/spreadsheetml/2006/main">
  <c r="D41" i="8" l="1"/>
  <c r="F41" i="8" l="1"/>
  <c r="K11" i="8" l="1"/>
  <c r="K30" i="8" l="1"/>
  <c r="N5" i="7"/>
  <c r="K26" i="8" l="1"/>
  <c r="K22" i="8"/>
  <c r="K24" i="8"/>
  <c r="K7" i="8"/>
  <c r="K5" i="8"/>
  <c r="K3" i="8"/>
  <c r="K28" i="8" l="1"/>
  <c r="K32" i="8"/>
  <c r="K36" i="8" s="1"/>
  <c r="N22" i="8"/>
  <c r="K13" i="8"/>
  <c r="K9" i="8"/>
  <c r="N3" i="8"/>
  <c r="N24" i="7"/>
  <c r="K34" i="8" l="1"/>
  <c r="N24" i="8" s="1"/>
  <c r="K15" i="8"/>
  <c r="N5" i="8" s="1"/>
  <c r="K17" i="8"/>
  <c r="K30" i="7"/>
  <c r="K26" i="7"/>
  <c r="K24" i="7"/>
  <c r="K22" i="7"/>
  <c r="N22" i="7" s="1"/>
  <c r="K32" i="7" l="1"/>
  <c r="K28" i="7"/>
  <c r="K11" i="7"/>
  <c r="K7" i="7"/>
  <c r="K3" i="7"/>
  <c r="N3" i="7" s="1"/>
  <c r="K5" i="7"/>
  <c r="K36" i="7" l="1"/>
  <c r="K34" i="7"/>
  <c r="K9" i="7"/>
  <c r="K13" i="7"/>
  <c r="K15" i="7" l="1"/>
  <c r="K17" i="7"/>
</calcChain>
</file>

<file path=xl/connections.xml><?xml version="1.0" encoding="utf-8"?>
<connections xmlns="http://schemas.openxmlformats.org/spreadsheetml/2006/main">
  <connection id="1" interval="5" name="接続" type="4" refreshedVersion="4" background="1" refreshOnLoad="1" saveData="1">
    <webPr sourceData="1" parsePre="1" consecutive="1" xl2000="1" url="https://www.trkd-asia.com/rakutensecj/indx.jsp?ind=3&amp;ric=0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<sst xmlns="http://schemas.openxmlformats.org/spreadsheetml/2006/main" count="119" uniqueCount="48">
  <si>
    <t>トラップ値幅</t>
    <rPh sb="4" eb="6">
      <t>ネハバ</t>
    </rPh>
    <phoneticPr fontId="2"/>
  </si>
  <si>
    <t>運用予定額は？</t>
    <rPh sb="0" eb="2">
      <t>ウンヨウ</t>
    </rPh>
    <rPh sb="2" eb="4">
      <t>ヨテイ</t>
    </rPh>
    <rPh sb="4" eb="5">
      <t>ガク</t>
    </rPh>
    <phoneticPr fontId="2"/>
  </si>
  <si>
    <t>仕掛けるレンジ幅は？</t>
    <rPh sb="0" eb="2">
      <t>シカ</t>
    </rPh>
    <rPh sb="7" eb="8">
      <t>ハバ</t>
    </rPh>
    <phoneticPr fontId="2"/>
  </si>
  <si>
    <t>レンジ内に仕掛ける本数は？</t>
    <rPh sb="3" eb="4">
      <t>ナイ</t>
    </rPh>
    <rPh sb="5" eb="7">
      <t>シカ</t>
    </rPh>
    <rPh sb="9" eb="11">
      <t>ホンスウ</t>
    </rPh>
    <phoneticPr fontId="2"/>
  </si>
  <si>
    <t>ストップロス設定は？</t>
    <rPh sb="6" eb="8">
      <t>セッテイ</t>
    </rPh>
    <phoneticPr fontId="2"/>
  </si>
  <si>
    <t>１回のリピートでねらう利益は？</t>
    <rPh sb="1" eb="2">
      <t>カイ</t>
    </rPh>
    <rPh sb="11" eb="13">
      <t>リエキ</t>
    </rPh>
    <phoneticPr fontId="2"/>
  </si>
  <si>
    <t>～</t>
    <phoneticPr fontId="2"/>
  </si>
  <si>
    <t>買い・売り</t>
    <rPh sb="0" eb="1">
      <t>カ</t>
    </rPh>
    <rPh sb="3" eb="4">
      <t>ウ</t>
    </rPh>
    <phoneticPr fontId="2"/>
  </si>
  <si>
    <t>通貨ペアは？</t>
    <rPh sb="0" eb="2">
      <t>ツウカ</t>
    </rPh>
    <phoneticPr fontId="2"/>
  </si>
  <si>
    <t>買い</t>
    <phoneticPr fontId="2"/>
  </si>
  <si>
    <t>米ドル円</t>
  </si>
  <si>
    <t>ポジション平均価格</t>
    <rPh sb="5" eb="7">
      <t>ヘイキン</t>
    </rPh>
    <rPh sb="7" eb="9">
      <t>カカク</t>
    </rPh>
    <phoneticPr fontId="2"/>
  </si>
  <si>
    <t>ポジション合計</t>
    <rPh sb="5" eb="7">
      <t>ゴウケイ</t>
    </rPh>
    <phoneticPr fontId="2"/>
  </si>
  <si>
    <t>発注証拠金</t>
    <rPh sb="0" eb="5">
      <t>ハッチュウ</t>
    </rPh>
    <phoneticPr fontId="2"/>
  </si>
  <si>
    <t>すべて設立時の証拠金①</t>
    <rPh sb="3" eb="6">
      <t>セツリツジ</t>
    </rPh>
    <rPh sb="7" eb="10">
      <t>ショウコキン</t>
    </rPh>
    <phoneticPr fontId="2"/>
  </si>
  <si>
    <t>すべて設立時の評価損②</t>
    <rPh sb="3" eb="6">
      <t>セツリツジ</t>
    </rPh>
    <rPh sb="7" eb="9">
      <t>ヒョウカ</t>
    </rPh>
    <rPh sb="9" eb="10">
      <t>ゾン</t>
    </rPh>
    <phoneticPr fontId="2"/>
  </si>
  <si>
    <t>必要資金の合計（①-②）</t>
    <rPh sb="0" eb="2">
      <t>ヒツヨウ</t>
    </rPh>
    <rPh sb="2" eb="4">
      <t>シキン</t>
    </rPh>
    <rPh sb="5" eb="7">
      <t>ゴウケイ</t>
    </rPh>
    <phoneticPr fontId="2"/>
  </si>
  <si>
    <t>すべて設立時の維持率</t>
    <rPh sb="3" eb="6">
      <t>セツリツジ</t>
    </rPh>
    <rPh sb="7" eb="10">
      <t>イジリツ</t>
    </rPh>
    <phoneticPr fontId="2"/>
  </si>
  <si>
    <t>ストップロス損失額</t>
    <rPh sb="6" eb="9">
      <t>ソンシツガク</t>
    </rPh>
    <phoneticPr fontId="2"/>
  </si>
  <si>
    <r>
      <t>１本あたり何通貨？</t>
    </r>
    <r>
      <rPr>
        <vertAlign val="superscript"/>
        <sz val="11"/>
        <color theme="0"/>
        <rFont val="HGｺﾞｼｯｸM"/>
        <family val="3"/>
        <charset val="128"/>
      </rPr>
      <t>※</t>
    </r>
    <rPh sb="1" eb="2">
      <t>ホン</t>
    </rPh>
    <rPh sb="5" eb="6">
      <t>ナニ</t>
    </rPh>
    <rPh sb="6" eb="8">
      <t>ツウカ</t>
    </rPh>
    <phoneticPr fontId="2"/>
  </si>
  <si>
    <t>売り</t>
    <rPh sb="0" eb="1">
      <t>ウ</t>
    </rPh>
    <phoneticPr fontId="2"/>
  </si>
  <si>
    <t>※補正-3％</t>
    <rPh sb="1" eb="3">
      <t>ホセイ</t>
    </rPh>
    <phoneticPr fontId="2"/>
  </si>
  <si>
    <t>※補正-1％</t>
    <rPh sb="1" eb="3">
      <t>ホセイ</t>
    </rPh>
    <phoneticPr fontId="2"/>
  </si>
  <si>
    <r>
      <t>ロスカット（参考）</t>
    </r>
    <r>
      <rPr>
        <b/>
        <vertAlign val="superscript"/>
        <sz val="11"/>
        <color theme="0"/>
        <rFont val="HGｺﾞｼｯｸM"/>
        <family val="3"/>
        <charset val="128"/>
      </rPr>
      <t>※</t>
    </r>
    <rPh sb="6" eb="8">
      <t>サンコウ</t>
    </rPh>
    <phoneticPr fontId="2"/>
  </si>
  <si>
    <t>※0.1万通貨以上。南アランド円、メキシコペソ円は１万通貨単位。</t>
    <phoneticPr fontId="2"/>
  </si>
  <si>
    <t>Twitter：</t>
    <phoneticPr fontId="2"/>
  </si>
  <si>
    <t>ブログ：</t>
    <phoneticPr fontId="2"/>
  </si>
  <si>
    <t>https://biscuit-bear.com/</t>
    <phoneticPr fontId="2"/>
  </si>
  <si>
    <t>インスタ：</t>
    <phoneticPr fontId="2"/>
  </si>
  <si>
    <t>https://www.instagram.com/biscuitbluebear/?hl=ja</t>
    <phoneticPr fontId="2"/>
  </si>
  <si>
    <t>https://twitter.com/biscuitbluebear</t>
    <phoneticPr fontId="2"/>
  </si>
  <si>
    <t>作成者：</t>
    <rPh sb="0" eb="3">
      <t>サクセイシャ</t>
    </rPh>
    <phoneticPr fontId="2"/>
  </si>
  <si>
    <t>BB（ビスケットベアー）</t>
    <phoneticPr fontId="2"/>
  </si>
  <si>
    <t>ユーロ米ドル</t>
  </si>
  <si>
    <t>※0.1万通貨以上。</t>
    <phoneticPr fontId="2"/>
  </si>
  <si>
    <t>買い-売り</t>
  </si>
  <si>
    <t>-</t>
    <phoneticPr fontId="2"/>
  </si>
  <si>
    <r>
      <t>現在の米ドル円レートは？（買い-売り）</t>
    </r>
    <r>
      <rPr>
        <vertAlign val="superscript"/>
        <sz val="11"/>
        <color theme="0"/>
        <rFont val="HGｺﾞｼｯｸM"/>
        <family val="3"/>
        <charset val="128"/>
      </rPr>
      <t>※</t>
    </r>
    <rPh sb="0" eb="2">
      <t>ゲンザイ</t>
    </rPh>
    <rPh sb="3" eb="6">
      <t>ベイ</t>
    </rPh>
    <rPh sb="6" eb="7">
      <t>エン</t>
    </rPh>
    <rPh sb="13" eb="14">
      <t>カ</t>
    </rPh>
    <rPh sb="16" eb="17">
      <t>ウ</t>
    </rPh>
    <phoneticPr fontId="2"/>
  </si>
  <si>
    <t>※自動取得。取得先：トムソン・ロイター。</t>
    <rPh sb="1" eb="5">
      <t>ジドウシュトク</t>
    </rPh>
    <phoneticPr fontId="2"/>
  </si>
  <si>
    <t>始値</t>
  </si>
  <si>
    <t>前日比</t>
  </si>
  <si>
    <t>高値</t>
  </si>
  <si>
    <t>前日終値</t>
  </si>
  <si>
    <t>（11/13）</t>
  </si>
  <si>
    <t>安値</t>
  </si>
  <si>
    <t>104.90 - 104.95</t>
  </si>
  <si>
    <t>↓（21:20）</t>
  </si>
  <si>
    <t>（+0.27％）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</si>
</sst>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0"/>
    <numFmt numFmtId="177" formatCode="#,##0&quot;円&quot;"/>
    <numFmt numFmtId="178" formatCode="#&quot;本&quot;"/>
    <numFmt numFmtId="179" formatCode="#,##0.0&quot;万通貨&quot;"/>
    <numFmt numFmtId="180" formatCode="#,##0.000&quot;円&quot;"/>
    <numFmt numFmtId="181" formatCode="#,##0.00%"/>
    <numFmt numFmtId="182" formatCode="#,##0&quot;米ドル&quot;"/>
    <numFmt numFmtId="183" formatCode="#,##0.00&quot;米ドル&quot;"/>
    <numFmt numFmtId="184" formatCode="#,##0.00000&quot;米ドル&quot;"/>
    <numFmt numFmtId="185" formatCode="@&quot;円&quot;"/>
  </numFmts>
  <fonts count="14">
    <font>
      <sz val="11"/>
      <color theme="1"/>
      <name val="HGｺﾞｼｯｸM"/>
      <family val="2"/>
      <charset val="128"/>
    </font>
    <font>
      <sz val="11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1"/>
      <color theme="0"/>
      <name val="HGｺﾞｼｯｸM"/>
      <family val="2"/>
      <charset val="128"/>
    </font>
    <font>
      <sz val="11"/>
      <color theme="0"/>
      <name val="HGｺﾞｼｯｸM"/>
      <family val="3"/>
      <charset val="128"/>
    </font>
    <font>
      <sz val="11"/>
      <name val="HGｺﾞｼｯｸM"/>
      <family val="2"/>
      <charset val="128"/>
    </font>
    <font>
      <b/>
      <sz val="11"/>
      <color theme="0"/>
      <name val="HGｺﾞｼｯｸM"/>
      <family val="3"/>
      <charset val="128"/>
    </font>
    <font>
      <b/>
      <sz val="11"/>
      <color rgb="FF27CB94"/>
      <name val="HGｺﾞｼｯｸM"/>
      <family val="3"/>
      <charset val="128"/>
    </font>
    <font>
      <sz val="11"/>
      <color rgb="FF27CB94"/>
      <name val="HGｺﾞｼｯｸM"/>
      <family val="3"/>
      <charset val="128"/>
    </font>
    <font>
      <sz val="9"/>
      <color theme="0" tint="-4.9989318521683403E-2"/>
      <name val="HGｺﾞｼｯｸM"/>
      <family val="2"/>
      <charset val="128"/>
    </font>
    <font>
      <sz val="9"/>
      <color theme="0"/>
      <name val="HGｺﾞｼｯｸM"/>
      <family val="2"/>
      <charset val="128"/>
    </font>
    <font>
      <vertAlign val="superscript"/>
      <sz val="11"/>
      <color theme="0"/>
      <name val="HGｺﾞｼｯｸM"/>
      <family val="3"/>
      <charset val="128"/>
    </font>
    <font>
      <b/>
      <vertAlign val="superscript"/>
      <sz val="11"/>
      <color theme="0"/>
      <name val="HGｺﾞｼｯｸM"/>
      <family val="3"/>
      <charset val="128"/>
    </font>
    <font>
      <u/>
      <sz val="11"/>
      <color theme="10"/>
      <name val="HGｺﾞｼｯｸM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198561"/>
        <bgColor indexed="64"/>
      </patternFill>
    </fill>
    <fill>
      <patternFill patternType="solid">
        <fgColor theme="1" tint="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rgb="FF00CC99"/>
      </left>
      <right style="medium">
        <color rgb="FF00CC99"/>
      </right>
      <top style="medium">
        <color rgb="FF00CC99"/>
      </top>
      <bottom style="medium">
        <color rgb="FF00CC99"/>
      </bottom>
      <diagonal/>
    </border>
    <border>
      <left style="medium">
        <color rgb="FF00CC99"/>
      </left>
      <right/>
      <top style="medium">
        <color rgb="FF00CC99"/>
      </top>
      <bottom style="medium">
        <color rgb="FF00CC99"/>
      </bottom>
      <diagonal/>
    </border>
    <border>
      <left/>
      <right/>
      <top style="medium">
        <color rgb="FF00CC99"/>
      </top>
      <bottom style="medium">
        <color rgb="FF00CC99"/>
      </bottom>
      <diagonal/>
    </border>
    <border>
      <left/>
      <right style="medium">
        <color rgb="FF00CC99"/>
      </right>
      <top style="medium">
        <color rgb="FF00CC99"/>
      </top>
      <bottom style="medium">
        <color rgb="FF00CC99"/>
      </bottom>
      <diagonal/>
    </border>
    <border>
      <left/>
      <right/>
      <top/>
      <bottom style="mediumDashed">
        <color theme="0" tint="-0.499984740745262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4" fillId="3" borderId="0" xfId="0" applyFont="1" applyFill="1">
      <alignment vertical="center"/>
    </xf>
    <xf numFmtId="176" fontId="0" fillId="3" borderId="0" xfId="0" applyNumberFormat="1" applyFill="1">
      <alignment vertical="center"/>
    </xf>
    <xf numFmtId="0" fontId="0" fillId="3" borderId="0" xfId="0" applyFill="1" applyBorder="1">
      <alignment vertical="center"/>
    </xf>
    <xf numFmtId="0" fontId="4" fillId="2" borderId="0" xfId="0" applyFont="1" applyFill="1">
      <alignment vertical="center"/>
    </xf>
    <xf numFmtId="0" fontId="0" fillId="5" borderId="0" xfId="0" applyFill="1">
      <alignment vertical="center"/>
    </xf>
    <xf numFmtId="0" fontId="0" fillId="5" borderId="0" xfId="0" applyFill="1" applyBorder="1">
      <alignment vertical="center"/>
    </xf>
    <xf numFmtId="38" fontId="0" fillId="5" borderId="0" xfId="1" applyFont="1" applyFill="1">
      <alignment vertical="center"/>
    </xf>
    <xf numFmtId="0" fontId="8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9" fillId="3" borderId="0" xfId="0" applyFont="1" applyFill="1">
      <alignment vertical="center"/>
    </xf>
    <xf numFmtId="0" fontId="10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0" fillId="5" borderId="5" xfId="0" applyFill="1" applyBorder="1">
      <alignment vertical="center"/>
    </xf>
    <xf numFmtId="177" fontId="4" fillId="3" borderId="1" xfId="1" applyNumberFormat="1" applyFont="1" applyFill="1" applyBorder="1" applyAlignment="1" applyProtection="1">
      <alignment horizontal="right" vertical="center"/>
      <protection locked="0"/>
    </xf>
    <xf numFmtId="180" fontId="7" fillId="3" borderId="0" xfId="0" applyNumberFormat="1" applyFont="1" applyFill="1" applyBorder="1" applyProtection="1">
      <alignment vertical="center"/>
      <protection hidden="1"/>
    </xf>
    <xf numFmtId="179" fontId="7" fillId="3" borderId="0" xfId="0" applyNumberFormat="1" applyFont="1" applyFill="1" applyBorder="1" applyProtection="1">
      <alignment vertical="center"/>
      <protection hidden="1"/>
    </xf>
    <xf numFmtId="177" fontId="7" fillId="3" borderId="0" xfId="0" applyNumberFormat="1" applyFont="1" applyFill="1" applyBorder="1" applyProtection="1">
      <alignment vertical="center"/>
      <protection hidden="1"/>
    </xf>
    <xf numFmtId="181" fontId="7" fillId="3" borderId="0" xfId="2" applyNumberFormat="1" applyFont="1" applyFill="1" applyBorder="1" applyProtection="1">
      <alignment vertical="center"/>
      <protection hidden="1"/>
    </xf>
    <xf numFmtId="38" fontId="3" fillId="5" borderId="0" xfId="1" applyFont="1" applyFill="1">
      <alignment vertical="center"/>
    </xf>
    <xf numFmtId="0" fontId="3" fillId="5" borderId="0" xfId="0" applyFont="1" applyFill="1">
      <alignment vertical="center"/>
    </xf>
    <xf numFmtId="176" fontId="4" fillId="5" borderId="0" xfId="0" applyNumberFormat="1" applyFont="1" applyFill="1">
      <alignment vertical="center"/>
    </xf>
    <xf numFmtId="38" fontId="4" fillId="5" borderId="0" xfId="1" applyNumberFormat="1" applyFont="1" applyFill="1">
      <alignment vertical="center"/>
    </xf>
    <xf numFmtId="38" fontId="4" fillId="5" borderId="0" xfId="0" applyNumberFormat="1" applyFont="1" applyFill="1">
      <alignment vertical="center"/>
    </xf>
    <xf numFmtId="2" fontId="4" fillId="5" borderId="0" xfId="0" applyNumberFormat="1" applyFont="1" applyFill="1">
      <alignment vertical="center"/>
    </xf>
    <xf numFmtId="176" fontId="4" fillId="5" borderId="0" xfId="0" applyNumberFormat="1" applyFont="1" applyFill="1" applyAlignment="1">
      <alignment horizontal="right" vertical="center"/>
    </xf>
    <xf numFmtId="38" fontId="13" fillId="5" borderId="0" xfId="3" applyNumberFormat="1" applyFill="1">
      <alignment vertical="center"/>
    </xf>
    <xf numFmtId="0" fontId="3" fillId="5" borderId="0" xfId="0" applyFont="1" applyFill="1" applyAlignment="1">
      <alignment horizontal="right" vertical="center"/>
    </xf>
    <xf numFmtId="183" fontId="4" fillId="3" borderId="1" xfId="1" applyNumberFormat="1" applyFont="1" applyFill="1" applyBorder="1" applyAlignment="1" applyProtection="1">
      <alignment horizontal="right" vertical="center"/>
      <protection locked="0"/>
    </xf>
    <xf numFmtId="184" fontId="7" fillId="3" borderId="0" xfId="0" applyNumberFormat="1" applyFont="1" applyFill="1" applyBorder="1" applyProtection="1">
      <alignment vertical="center"/>
      <protection hidden="1"/>
    </xf>
    <xf numFmtId="0" fontId="4" fillId="5" borderId="0" xfId="0" applyFont="1" applyFill="1">
      <alignment vertical="center"/>
    </xf>
    <xf numFmtId="10" fontId="4" fillId="5" borderId="0" xfId="0" applyNumberFormat="1" applyFont="1" applyFill="1">
      <alignment vertical="center"/>
    </xf>
    <xf numFmtId="183" fontId="4" fillId="2" borderId="0" xfId="1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>
      <alignment vertical="center"/>
    </xf>
    <xf numFmtId="185" fontId="7" fillId="2" borderId="0" xfId="1" applyNumberFormat="1" applyFont="1" applyFill="1" applyBorder="1" applyAlignment="1" applyProtection="1">
      <alignment horizontal="right" vertical="center"/>
      <protection locked="0" hidden="1"/>
    </xf>
    <xf numFmtId="177" fontId="4" fillId="3" borderId="2" xfId="1" applyNumberFormat="1" applyFont="1" applyFill="1" applyBorder="1" applyAlignment="1" applyProtection="1">
      <alignment horizontal="right" vertical="center"/>
      <protection locked="0"/>
    </xf>
    <xf numFmtId="177" fontId="4" fillId="3" borderId="3" xfId="1" applyNumberFormat="1" applyFont="1" applyFill="1" applyBorder="1" applyAlignment="1" applyProtection="1">
      <alignment horizontal="right" vertical="center"/>
      <protection locked="0"/>
    </xf>
    <xf numFmtId="177" fontId="4" fillId="3" borderId="4" xfId="1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>
      <alignment horizontal="center" vertical="center"/>
    </xf>
    <xf numFmtId="38" fontId="4" fillId="3" borderId="2" xfId="1" applyFont="1" applyFill="1" applyBorder="1" applyAlignment="1" applyProtection="1">
      <alignment horizontal="right" vertical="center"/>
      <protection locked="0"/>
    </xf>
    <xf numFmtId="38" fontId="4" fillId="3" borderId="3" xfId="1" applyFont="1" applyFill="1" applyBorder="1" applyAlignment="1" applyProtection="1">
      <alignment horizontal="right" vertical="center"/>
      <protection locked="0"/>
    </xf>
    <xf numFmtId="38" fontId="4" fillId="3" borderId="4" xfId="1" applyFont="1" applyFill="1" applyBorder="1" applyAlignment="1" applyProtection="1">
      <alignment horizontal="right" vertical="center"/>
      <protection locked="0"/>
    </xf>
    <xf numFmtId="178" fontId="4" fillId="3" borderId="2" xfId="0" applyNumberFormat="1" applyFont="1" applyFill="1" applyBorder="1" applyAlignment="1" applyProtection="1">
      <alignment horizontal="right" vertical="center"/>
      <protection locked="0"/>
    </xf>
    <xf numFmtId="178" fontId="4" fillId="3" borderId="3" xfId="0" applyNumberFormat="1" applyFont="1" applyFill="1" applyBorder="1" applyAlignment="1" applyProtection="1">
      <alignment horizontal="right" vertical="center"/>
      <protection locked="0"/>
    </xf>
    <xf numFmtId="178" fontId="4" fillId="3" borderId="4" xfId="0" applyNumberFormat="1" applyFont="1" applyFill="1" applyBorder="1" applyAlignment="1" applyProtection="1">
      <alignment horizontal="right" vertical="center"/>
      <protection locked="0"/>
    </xf>
    <xf numFmtId="179" fontId="4" fillId="3" borderId="2" xfId="0" applyNumberFormat="1" applyFont="1" applyFill="1" applyBorder="1" applyAlignment="1" applyProtection="1">
      <alignment horizontal="right" vertical="center"/>
      <protection locked="0"/>
    </xf>
    <xf numFmtId="179" fontId="4" fillId="3" borderId="3" xfId="0" applyNumberFormat="1" applyFont="1" applyFill="1" applyBorder="1" applyAlignment="1" applyProtection="1">
      <alignment horizontal="right" vertical="center"/>
      <protection locked="0"/>
    </xf>
    <xf numFmtId="179" fontId="4" fillId="3" borderId="4" xfId="0" applyNumberFormat="1" applyFont="1" applyFill="1" applyBorder="1" applyAlignment="1" applyProtection="1">
      <alignment horizontal="right" vertical="center"/>
      <protection locked="0"/>
    </xf>
    <xf numFmtId="182" fontId="4" fillId="3" borderId="2" xfId="1" applyNumberFormat="1" applyFont="1" applyFill="1" applyBorder="1" applyAlignment="1" applyProtection="1">
      <alignment horizontal="right" vertical="center"/>
      <protection locked="0"/>
    </xf>
    <xf numFmtId="182" fontId="4" fillId="3" borderId="3" xfId="1" applyNumberFormat="1" applyFont="1" applyFill="1" applyBorder="1" applyAlignment="1" applyProtection="1">
      <alignment horizontal="right" vertical="center"/>
      <protection locked="0"/>
    </xf>
    <xf numFmtId="182" fontId="4" fillId="3" borderId="4" xfId="1" applyNumberFormat="1" applyFont="1" applyFill="1" applyBorder="1" applyAlignment="1" applyProtection="1">
      <alignment horizontal="right" vertical="center"/>
      <protection locked="0"/>
    </xf>
    <xf numFmtId="183" fontId="4" fillId="3" borderId="2" xfId="1" applyNumberFormat="1" applyFont="1" applyFill="1" applyBorder="1" applyAlignment="1" applyProtection="1">
      <alignment horizontal="right" vertical="center"/>
      <protection locked="0"/>
    </xf>
    <xf numFmtId="183" fontId="4" fillId="3" borderId="3" xfId="1" applyNumberFormat="1" applyFont="1" applyFill="1" applyBorder="1" applyAlignment="1" applyProtection="1">
      <alignment horizontal="right" vertical="center"/>
      <protection locked="0"/>
    </xf>
    <xf numFmtId="183" fontId="4" fillId="3" borderId="4" xfId="1" applyNumberFormat="1" applyFont="1" applyFill="1" applyBorder="1" applyAlignment="1" applyProtection="1">
      <alignment horizontal="right" vertical="center"/>
      <protection locked="0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27CB94"/>
      <color rgb="FF00CC99"/>
      <color rgb="FF198561"/>
      <color rgb="FFFF0066"/>
      <color rgb="FF1E9A71"/>
      <color rgb="FF22B081"/>
      <color rgb="FF00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biscuit-bear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biscuit-bea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435349</xdr:colOff>
      <xdr:row>38</xdr:row>
      <xdr:rowOff>141800</xdr:rowOff>
    </xdr:from>
    <xdr:to>
      <xdr:col>13</xdr:col>
      <xdr:colOff>1514475</xdr:colOff>
      <xdr:row>45</xdr:row>
      <xdr:rowOff>90437</xdr:rowOff>
    </xdr:to>
    <xdr:pic>
      <xdr:nvPicPr>
        <xdr:cNvPr id="2" name="図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7649" y="9038150"/>
          <a:ext cx="2650751" cy="1148787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600074</xdr:colOff>
      <xdr:row>39</xdr:row>
      <xdr:rowOff>61761</xdr:rowOff>
    </xdr:from>
    <xdr:to>
      <xdr:col>12</xdr:col>
      <xdr:colOff>1194793</xdr:colOff>
      <xdr:row>42</xdr:row>
      <xdr:rowOff>149845</xdr:rowOff>
    </xdr:to>
    <xdr:pic>
      <xdr:nvPicPr>
        <xdr:cNvPr id="4" name="図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2374" y="9129561"/>
          <a:ext cx="594719" cy="6024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435349</xdr:colOff>
      <xdr:row>38</xdr:row>
      <xdr:rowOff>141800</xdr:rowOff>
    </xdr:from>
    <xdr:to>
      <xdr:col>13</xdr:col>
      <xdr:colOff>1514475</xdr:colOff>
      <xdr:row>44</xdr:row>
      <xdr:rowOff>135260</xdr:rowOff>
    </xdr:to>
    <xdr:pic>
      <xdr:nvPicPr>
        <xdr:cNvPr id="2" name="図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7649" y="9038150"/>
          <a:ext cx="2650751" cy="1148787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600074</xdr:colOff>
      <xdr:row>39</xdr:row>
      <xdr:rowOff>61761</xdr:rowOff>
    </xdr:from>
    <xdr:to>
      <xdr:col>12</xdr:col>
      <xdr:colOff>1194793</xdr:colOff>
      <xdr:row>42</xdr:row>
      <xdr:rowOff>26581</xdr:rowOff>
    </xdr:to>
    <xdr:pic>
      <xdr:nvPicPr>
        <xdr:cNvPr id="3" name="図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2374" y="9129561"/>
          <a:ext cx="594719" cy="602434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indx.jsp?ind=3&amp;ric=0" refreshOnLoad="1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biscuitbluebear/?hl=ja" TargetMode="External"/><Relationship Id="rId2" Type="http://schemas.openxmlformats.org/officeDocument/2006/relationships/hyperlink" Target="https://biscuit-bear.com/" TargetMode="External"/><Relationship Id="rId1" Type="http://schemas.openxmlformats.org/officeDocument/2006/relationships/hyperlink" Target="https://twitter.com/biscuitbluebea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biscuitbluebear/?hl=ja" TargetMode="External"/><Relationship Id="rId2" Type="http://schemas.openxmlformats.org/officeDocument/2006/relationships/hyperlink" Target="https://biscuit-bear.com/" TargetMode="External"/><Relationship Id="rId1" Type="http://schemas.openxmlformats.org/officeDocument/2006/relationships/hyperlink" Target="https://twitter.com/biscuitbluebear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3"/>
  <sheetViews>
    <sheetView showGridLines="0" zoomScaleNormal="100" zoomScaleSheetLayoutView="70" workbookViewId="0"/>
  </sheetViews>
  <sheetFormatPr defaultColWidth="0" defaultRowHeight="13.5" zeroHeight="1"/>
  <cols>
    <col min="1" max="2" width="4.625" style="26" customWidth="1"/>
    <col min="3" max="3" width="35.625" style="26" customWidth="1"/>
    <col min="4" max="4" width="15.625" style="26" customWidth="1"/>
    <col min="5" max="5" width="10.625" style="26" customWidth="1"/>
    <col min="6" max="6" width="15.625" style="26" customWidth="1"/>
    <col min="7" max="9" width="4.625" style="26" customWidth="1"/>
    <col min="10" max="10" width="25.625" style="26" customWidth="1"/>
    <col min="11" max="11" width="20.625" style="26" customWidth="1"/>
    <col min="12" max="12" width="4.625" style="26" customWidth="1"/>
    <col min="13" max="14" width="20.625" style="26" customWidth="1"/>
    <col min="15" max="16" width="4.625" style="26" customWidth="1"/>
    <col min="17" max="17" width="10.75" style="26" hidden="1" customWidth="1"/>
    <col min="18" max="18" width="14.125" style="26" hidden="1" customWidth="1"/>
    <col min="19" max="19" width="25.25" style="26" hidden="1" customWidth="1"/>
    <col min="20" max="20" width="11.625" style="26" hidden="1" customWidth="1"/>
    <col min="21" max="21" width="11.875" style="26" hidden="1" customWidth="1"/>
    <col min="22" max="22" width="9" style="26" hidden="1" customWidth="1"/>
    <col min="23" max="26" width="10.5" style="26" hidden="1" customWidth="1"/>
    <col min="27" max="27" width="0" style="26" hidden="1" customWidth="1"/>
    <col min="28" max="16384" width="9" style="26" hidden="1"/>
  </cols>
  <sheetData>
    <row r="1" spans="2:15" s="8" customFormat="1" ht="30" customHeight="1">
      <c r="K1" s="9"/>
    </row>
    <row r="2" spans="2:15" s="8" customFormat="1" ht="15" customHeight="1">
      <c r="B2" s="13"/>
      <c r="C2" s="13"/>
      <c r="D2" s="13"/>
      <c r="E2" s="13"/>
      <c r="F2" s="13"/>
      <c r="G2" s="13"/>
      <c r="I2" s="1"/>
      <c r="J2" s="1"/>
      <c r="K2" s="2"/>
      <c r="L2" s="1"/>
      <c r="M2" s="1"/>
      <c r="N2" s="2"/>
      <c r="O2" s="1"/>
    </row>
    <row r="3" spans="2:15" s="8" customFormat="1" ht="20.100000000000001" customHeight="1">
      <c r="B3" s="13"/>
      <c r="C3" s="13" t="s">
        <v>7</v>
      </c>
      <c r="D3" s="44" t="s">
        <v>9</v>
      </c>
      <c r="E3" s="44"/>
      <c r="F3" s="44"/>
      <c r="G3" s="13"/>
      <c r="I3" s="1"/>
      <c r="J3" s="3" t="s">
        <v>11</v>
      </c>
      <c r="K3" s="21">
        <f>AVERAGE(D9,F9)</f>
        <v>105</v>
      </c>
      <c r="L3" s="1"/>
      <c r="M3" s="15" t="s">
        <v>18</v>
      </c>
      <c r="N3" s="23">
        <f>((D17*D11)-(K3*D11))*D13*10000</f>
        <v>-525000</v>
      </c>
      <c r="O3" s="1"/>
    </row>
    <row r="4" spans="2:15" s="8" customFormat="1" ht="15" customHeight="1" thickBot="1">
      <c r="B4" s="13"/>
      <c r="C4" s="13"/>
      <c r="D4" s="7"/>
      <c r="E4" s="7"/>
      <c r="F4" s="7"/>
      <c r="G4" s="13"/>
      <c r="I4" s="1"/>
      <c r="J4" s="4"/>
      <c r="K4" s="11"/>
      <c r="L4" s="1"/>
      <c r="M4" s="1"/>
      <c r="N4" s="12"/>
      <c r="O4" s="1"/>
    </row>
    <row r="5" spans="2:15" s="8" customFormat="1" ht="20.100000000000001" customHeight="1" thickBot="1">
      <c r="B5" s="13"/>
      <c r="C5" s="13" t="s">
        <v>8</v>
      </c>
      <c r="D5" s="45" t="s">
        <v>10</v>
      </c>
      <c r="E5" s="46"/>
      <c r="F5" s="47"/>
      <c r="G5" s="13"/>
      <c r="I5" s="1"/>
      <c r="J5" s="3" t="s">
        <v>12</v>
      </c>
      <c r="K5" s="22">
        <f>D13*D11</f>
        <v>2.1</v>
      </c>
      <c r="L5" s="1"/>
      <c r="M5" s="15" t="s">
        <v>23</v>
      </c>
      <c r="N5" s="21">
        <f>ROUNDDOWN((D9-(D7-K15)/(D11*D13*10000))*0.97,3)</f>
        <v>59.539000000000001</v>
      </c>
      <c r="O5" s="1"/>
    </row>
    <row r="6" spans="2:15" s="8" customFormat="1" ht="15" customHeight="1" thickBot="1">
      <c r="B6" s="13"/>
      <c r="C6" s="13"/>
      <c r="D6" s="7"/>
      <c r="E6" s="7"/>
      <c r="F6" s="7"/>
      <c r="G6" s="13"/>
      <c r="I6" s="1"/>
      <c r="J6" s="4"/>
      <c r="K6" s="12"/>
      <c r="L6" s="1"/>
      <c r="M6" s="16" t="s">
        <v>21</v>
      </c>
      <c r="N6" s="5"/>
      <c r="O6" s="1"/>
    </row>
    <row r="7" spans="2:15" s="8" customFormat="1" ht="20.100000000000001" customHeight="1" thickBot="1">
      <c r="B7" s="13"/>
      <c r="C7" s="13" t="s">
        <v>1</v>
      </c>
      <c r="D7" s="41">
        <v>1000000</v>
      </c>
      <c r="E7" s="42"/>
      <c r="F7" s="43"/>
      <c r="G7" s="13"/>
      <c r="I7" s="1"/>
      <c r="J7" s="4" t="s">
        <v>0</v>
      </c>
      <c r="K7" s="21">
        <f>(F9-D9)/(D11-1)</f>
        <v>0.5</v>
      </c>
      <c r="L7" s="1"/>
      <c r="M7" s="1"/>
      <c r="N7" s="1"/>
      <c r="O7" s="1"/>
    </row>
    <row r="8" spans="2:15" s="8" customFormat="1" ht="15" customHeight="1" thickBot="1">
      <c r="B8" s="13"/>
      <c r="C8" s="13"/>
      <c r="D8" s="7"/>
      <c r="E8" s="7"/>
      <c r="F8" s="7"/>
      <c r="G8" s="13"/>
      <c r="I8" s="1"/>
      <c r="J8" s="4"/>
      <c r="K8" s="12"/>
      <c r="L8" s="1"/>
      <c r="M8" s="1"/>
      <c r="N8" s="1"/>
      <c r="O8" s="1"/>
    </row>
    <row r="9" spans="2:15" s="8" customFormat="1" ht="20.100000000000001" customHeight="1" thickBot="1">
      <c r="B9" s="13"/>
      <c r="C9" s="13" t="s">
        <v>2</v>
      </c>
      <c r="D9" s="20">
        <v>100</v>
      </c>
      <c r="E9" s="14" t="s">
        <v>6</v>
      </c>
      <c r="F9" s="20">
        <v>110</v>
      </c>
      <c r="G9" s="13"/>
      <c r="I9" s="1"/>
      <c r="J9" s="4" t="s">
        <v>13</v>
      </c>
      <c r="K9" s="23">
        <f>ROUNDUP(D11*K3*D13*10000*0.04,0)</f>
        <v>88200</v>
      </c>
      <c r="L9" s="1"/>
      <c r="M9" s="1"/>
      <c r="N9" s="1"/>
      <c r="O9" s="1"/>
    </row>
    <row r="10" spans="2:15" s="8" customFormat="1" ht="15" customHeight="1" thickBot="1">
      <c r="B10" s="13"/>
      <c r="C10" s="13"/>
      <c r="D10" s="7"/>
      <c r="E10" s="7"/>
      <c r="F10" s="7"/>
      <c r="G10" s="13"/>
      <c r="I10" s="1"/>
      <c r="J10" s="4"/>
      <c r="K10" s="12"/>
      <c r="L10" s="1"/>
      <c r="M10" s="1"/>
      <c r="N10" s="1"/>
      <c r="O10" s="1"/>
    </row>
    <row r="11" spans="2:15" s="8" customFormat="1" ht="20.100000000000001" customHeight="1" thickBot="1">
      <c r="B11" s="13"/>
      <c r="C11" s="13" t="s">
        <v>3</v>
      </c>
      <c r="D11" s="48">
        <v>21</v>
      </c>
      <c r="E11" s="49"/>
      <c r="F11" s="50"/>
      <c r="G11" s="13"/>
      <c r="I11" s="1"/>
      <c r="J11" s="4" t="s">
        <v>14</v>
      </c>
      <c r="K11" s="23">
        <f>D13*10000*D11*0.04*D9</f>
        <v>84000</v>
      </c>
      <c r="L11" s="1"/>
      <c r="M11" s="1"/>
      <c r="N11" s="1"/>
      <c r="O11" s="1"/>
    </row>
    <row r="12" spans="2:15" s="8" customFormat="1" ht="15" customHeight="1" thickBot="1">
      <c r="B12" s="13"/>
      <c r="C12" s="18"/>
      <c r="D12" s="7"/>
      <c r="E12" s="7"/>
      <c r="F12" s="7"/>
      <c r="G12" s="13"/>
      <c r="I12" s="1"/>
      <c r="J12" s="4"/>
      <c r="K12" s="12"/>
      <c r="L12" s="1"/>
      <c r="M12" s="1"/>
      <c r="N12" s="1"/>
      <c r="O12" s="1"/>
    </row>
    <row r="13" spans="2:15" s="8" customFormat="1" ht="20.100000000000001" customHeight="1" thickBot="1">
      <c r="B13" s="13"/>
      <c r="C13" s="13" t="s">
        <v>19</v>
      </c>
      <c r="D13" s="51">
        <v>0.1</v>
      </c>
      <c r="E13" s="52"/>
      <c r="F13" s="53"/>
      <c r="G13" s="13"/>
      <c r="I13" s="1"/>
      <c r="J13" s="4" t="s">
        <v>15</v>
      </c>
      <c r="K13" s="23">
        <f>-K3*D13*10000</f>
        <v>-105000</v>
      </c>
      <c r="L13" s="1"/>
      <c r="M13" s="1"/>
      <c r="N13" s="1"/>
      <c r="O13" s="1"/>
    </row>
    <row r="14" spans="2:15" s="8" customFormat="1" ht="15" customHeight="1" thickBot="1">
      <c r="B14" s="13"/>
      <c r="C14" s="17" t="s">
        <v>24</v>
      </c>
      <c r="D14" s="7"/>
      <c r="E14" s="7"/>
      <c r="F14" s="7"/>
      <c r="G14" s="13"/>
      <c r="I14" s="1"/>
      <c r="J14" s="4"/>
      <c r="K14" s="12"/>
      <c r="L14" s="1"/>
      <c r="M14" s="1"/>
      <c r="N14" s="1"/>
      <c r="O14" s="1"/>
    </row>
    <row r="15" spans="2:15" s="8" customFormat="1" ht="20.100000000000001" customHeight="1" thickBot="1">
      <c r="B15" s="13"/>
      <c r="C15" s="13" t="s">
        <v>5</v>
      </c>
      <c r="D15" s="41">
        <v>1000</v>
      </c>
      <c r="E15" s="42"/>
      <c r="F15" s="43"/>
      <c r="G15" s="13"/>
      <c r="I15" s="1"/>
      <c r="J15" s="4" t="s">
        <v>16</v>
      </c>
      <c r="K15" s="23">
        <f>K11-K13</f>
        <v>189000</v>
      </c>
      <c r="L15" s="1"/>
      <c r="M15" s="1"/>
      <c r="N15" s="1"/>
      <c r="O15" s="1"/>
    </row>
    <row r="16" spans="2:15" s="8" customFormat="1" ht="15" customHeight="1" thickBot="1">
      <c r="B16" s="13"/>
      <c r="C16" s="13"/>
      <c r="D16" s="7"/>
      <c r="E16" s="7"/>
      <c r="F16" s="7"/>
      <c r="G16" s="13"/>
      <c r="I16" s="1"/>
      <c r="J16" s="4"/>
      <c r="K16" s="12"/>
      <c r="L16" s="1"/>
      <c r="M16" s="1"/>
      <c r="N16" s="1"/>
      <c r="O16" s="1"/>
    </row>
    <row r="17" spans="2:15" s="8" customFormat="1" ht="20.100000000000001" customHeight="1" thickBot="1">
      <c r="B17" s="13"/>
      <c r="C17" s="13" t="s">
        <v>4</v>
      </c>
      <c r="D17" s="41">
        <v>80</v>
      </c>
      <c r="E17" s="42"/>
      <c r="F17" s="43"/>
      <c r="G17" s="13"/>
      <c r="I17" s="1"/>
      <c r="J17" s="4" t="s">
        <v>17</v>
      </c>
      <c r="K17" s="24">
        <f>((D7+K13)/K11)</f>
        <v>10.654761904761905</v>
      </c>
      <c r="L17" s="1"/>
      <c r="M17" s="1"/>
      <c r="N17" s="1"/>
      <c r="O17" s="1"/>
    </row>
    <row r="18" spans="2:15" s="8" customFormat="1">
      <c r="B18" s="13"/>
      <c r="C18" s="13"/>
      <c r="D18" s="13"/>
      <c r="E18" s="13"/>
      <c r="F18" s="13"/>
      <c r="G18" s="13"/>
      <c r="I18" s="1"/>
      <c r="J18" s="1"/>
      <c r="K18" s="6"/>
      <c r="L18" s="1"/>
      <c r="M18" s="1"/>
      <c r="N18" s="1"/>
      <c r="O18" s="1"/>
    </row>
    <row r="19" spans="2:15" s="8" customFormat="1" ht="30" customHeight="1" thickBo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2:15" s="8" customFormat="1" ht="30" customHeight="1"/>
    <row r="21" spans="2:15" s="8" customFormat="1" ht="15" customHeight="1">
      <c r="B21" s="13"/>
      <c r="C21" s="13"/>
      <c r="D21" s="13"/>
      <c r="E21" s="13"/>
      <c r="F21" s="13"/>
      <c r="G21" s="13"/>
      <c r="I21" s="1"/>
      <c r="J21" s="1"/>
      <c r="K21" s="2"/>
      <c r="L21" s="1"/>
      <c r="M21" s="1"/>
      <c r="N21" s="2"/>
      <c r="O21" s="1"/>
    </row>
    <row r="22" spans="2:15" s="8" customFormat="1" ht="20.100000000000001" customHeight="1">
      <c r="B22" s="13"/>
      <c r="C22" s="13" t="s">
        <v>7</v>
      </c>
      <c r="D22" s="44" t="s">
        <v>20</v>
      </c>
      <c r="E22" s="44"/>
      <c r="F22" s="44"/>
      <c r="G22" s="13"/>
      <c r="I22" s="1"/>
      <c r="J22" s="3" t="s">
        <v>11</v>
      </c>
      <c r="K22" s="21">
        <f>AVERAGE(D28,F28)</f>
        <v>105</v>
      </c>
      <c r="L22" s="1"/>
      <c r="M22" s="15" t="s">
        <v>18</v>
      </c>
      <c r="N22" s="23">
        <f>((K22*D30)-(D36*D30))*D32*10000</f>
        <v>-315000</v>
      </c>
      <c r="O22" s="1"/>
    </row>
    <row r="23" spans="2:15" s="8" customFormat="1" ht="15" customHeight="1" thickBot="1">
      <c r="B23" s="13"/>
      <c r="C23" s="13"/>
      <c r="D23" s="7"/>
      <c r="E23" s="7"/>
      <c r="F23" s="7"/>
      <c r="G23" s="13"/>
      <c r="I23" s="1"/>
      <c r="J23" s="4"/>
      <c r="K23" s="11"/>
      <c r="L23" s="1"/>
      <c r="M23" s="1"/>
      <c r="N23" s="12"/>
      <c r="O23" s="1"/>
    </row>
    <row r="24" spans="2:15" s="8" customFormat="1" ht="20.100000000000001" customHeight="1" thickBot="1">
      <c r="B24" s="13"/>
      <c r="C24" s="13" t="s">
        <v>8</v>
      </c>
      <c r="D24" s="45" t="s">
        <v>10</v>
      </c>
      <c r="E24" s="46"/>
      <c r="F24" s="47"/>
      <c r="G24" s="13"/>
      <c r="I24" s="1"/>
      <c r="J24" s="3" t="s">
        <v>12</v>
      </c>
      <c r="K24" s="22">
        <f>D32*D30</f>
        <v>2.1</v>
      </c>
      <c r="L24" s="1"/>
      <c r="M24" s="15" t="s">
        <v>23</v>
      </c>
      <c r="N24" s="21">
        <f>ROUNDUP((F28+(D26-K34)/(D30*D32*10000))*0.99,3)</f>
        <v>146.73699999999999</v>
      </c>
      <c r="O24" s="1"/>
    </row>
    <row r="25" spans="2:15" s="8" customFormat="1" ht="15" customHeight="1" thickBot="1">
      <c r="B25" s="13"/>
      <c r="C25" s="13"/>
      <c r="D25" s="7"/>
      <c r="E25" s="7"/>
      <c r="F25" s="7"/>
      <c r="G25" s="13"/>
      <c r="I25" s="1"/>
      <c r="J25" s="4"/>
      <c r="K25" s="12"/>
      <c r="L25" s="1"/>
      <c r="M25" s="16" t="s">
        <v>22</v>
      </c>
      <c r="N25" s="5"/>
      <c r="O25" s="1"/>
    </row>
    <row r="26" spans="2:15" s="8" customFormat="1" ht="20.100000000000001" customHeight="1" thickBot="1">
      <c r="B26" s="13"/>
      <c r="C26" s="13" t="s">
        <v>1</v>
      </c>
      <c r="D26" s="41">
        <v>1000000</v>
      </c>
      <c r="E26" s="42"/>
      <c r="F26" s="43"/>
      <c r="G26" s="13"/>
      <c r="I26" s="1"/>
      <c r="J26" s="4" t="s">
        <v>0</v>
      </c>
      <c r="K26" s="21">
        <f>(F28-D28)/(D30-1)</f>
        <v>0.5</v>
      </c>
      <c r="L26" s="1"/>
      <c r="M26" s="1"/>
      <c r="N26" s="1"/>
      <c r="O26" s="1"/>
    </row>
    <row r="27" spans="2:15" s="8" customFormat="1" ht="15" customHeight="1" thickBot="1">
      <c r="B27" s="13"/>
      <c r="C27" s="13"/>
      <c r="D27" s="7"/>
      <c r="E27" s="7"/>
      <c r="F27" s="7"/>
      <c r="G27" s="13"/>
      <c r="I27" s="1"/>
      <c r="J27" s="4"/>
      <c r="K27" s="12"/>
      <c r="L27" s="1"/>
      <c r="M27" s="1"/>
      <c r="N27" s="1"/>
      <c r="O27" s="1"/>
    </row>
    <row r="28" spans="2:15" s="8" customFormat="1" ht="20.100000000000001" customHeight="1" thickBot="1">
      <c r="B28" s="13"/>
      <c r="C28" s="13" t="s">
        <v>2</v>
      </c>
      <c r="D28" s="20">
        <v>100</v>
      </c>
      <c r="E28" s="14" t="s">
        <v>6</v>
      </c>
      <c r="F28" s="20">
        <v>110</v>
      </c>
      <c r="G28" s="13"/>
      <c r="I28" s="1"/>
      <c r="J28" s="4" t="s">
        <v>13</v>
      </c>
      <c r="K28" s="23">
        <f>ROUNDUP(D30*K22*D32*10000*0.04,0)</f>
        <v>88200</v>
      </c>
      <c r="L28" s="1"/>
      <c r="M28" s="1"/>
      <c r="N28" s="1"/>
      <c r="O28" s="1"/>
    </row>
    <row r="29" spans="2:15" s="8" customFormat="1" ht="15" customHeight="1" thickBot="1">
      <c r="B29" s="13"/>
      <c r="C29" s="13"/>
      <c r="D29" s="7"/>
      <c r="E29" s="7"/>
      <c r="F29" s="7"/>
      <c r="G29" s="13"/>
      <c r="I29" s="1"/>
      <c r="J29" s="4"/>
      <c r="K29" s="12"/>
      <c r="L29" s="1"/>
      <c r="M29" s="1"/>
      <c r="N29" s="1"/>
      <c r="O29" s="1"/>
    </row>
    <row r="30" spans="2:15" s="8" customFormat="1" ht="20.100000000000001" customHeight="1" thickBot="1">
      <c r="B30" s="13"/>
      <c r="C30" s="13" t="s">
        <v>3</v>
      </c>
      <c r="D30" s="48">
        <v>21</v>
      </c>
      <c r="E30" s="49"/>
      <c r="F30" s="50"/>
      <c r="G30" s="13"/>
      <c r="I30" s="1"/>
      <c r="J30" s="4" t="s">
        <v>14</v>
      </c>
      <c r="K30" s="23">
        <f>D32*10000*D30*0.04*F28</f>
        <v>92400</v>
      </c>
      <c r="L30" s="1"/>
      <c r="M30" s="1"/>
      <c r="N30" s="1"/>
      <c r="O30" s="1"/>
    </row>
    <row r="31" spans="2:15" s="8" customFormat="1" ht="15" customHeight="1" thickBot="1">
      <c r="B31" s="13"/>
      <c r="C31" s="18"/>
      <c r="D31" s="7"/>
      <c r="E31" s="7"/>
      <c r="F31" s="7"/>
      <c r="G31" s="13"/>
      <c r="I31" s="1"/>
      <c r="J31" s="4"/>
      <c r="K31" s="12"/>
      <c r="L31" s="1"/>
      <c r="M31" s="1"/>
      <c r="N31" s="1"/>
      <c r="O31" s="1"/>
    </row>
    <row r="32" spans="2:15" s="8" customFormat="1" ht="20.100000000000001" customHeight="1" thickBot="1">
      <c r="B32" s="13"/>
      <c r="C32" s="13" t="s">
        <v>19</v>
      </c>
      <c r="D32" s="51">
        <v>0.1</v>
      </c>
      <c r="E32" s="52"/>
      <c r="F32" s="53"/>
      <c r="G32" s="13"/>
      <c r="I32" s="1"/>
      <c r="J32" s="4" t="s">
        <v>15</v>
      </c>
      <c r="K32" s="23">
        <f>-K22*D32*10000</f>
        <v>-105000</v>
      </c>
      <c r="L32" s="1"/>
      <c r="M32" s="1"/>
      <c r="N32" s="1"/>
      <c r="O32" s="1"/>
    </row>
    <row r="33" spans="1:16" s="8" customFormat="1" ht="15" customHeight="1" thickBot="1">
      <c r="B33" s="13"/>
      <c r="C33" s="17" t="s">
        <v>24</v>
      </c>
      <c r="D33" s="7"/>
      <c r="E33" s="7"/>
      <c r="F33" s="7"/>
      <c r="G33" s="13"/>
      <c r="I33" s="1"/>
      <c r="J33" s="4"/>
      <c r="K33" s="12"/>
      <c r="L33" s="1"/>
      <c r="M33" s="1"/>
      <c r="N33" s="1"/>
      <c r="O33" s="1"/>
    </row>
    <row r="34" spans="1:16" s="8" customFormat="1" ht="20.100000000000001" customHeight="1" thickBot="1">
      <c r="B34" s="13"/>
      <c r="C34" s="13" t="s">
        <v>5</v>
      </c>
      <c r="D34" s="41">
        <v>1000</v>
      </c>
      <c r="E34" s="42"/>
      <c r="F34" s="43"/>
      <c r="G34" s="13"/>
      <c r="I34" s="1"/>
      <c r="J34" s="4" t="s">
        <v>16</v>
      </c>
      <c r="K34" s="23">
        <f>K30-K32</f>
        <v>197400</v>
      </c>
      <c r="L34" s="1"/>
      <c r="M34" s="1"/>
      <c r="N34" s="1"/>
      <c r="O34" s="1"/>
    </row>
    <row r="35" spans="1:16" s="8" customFormat="1" ht="15" customHeight="1" thickBot="1">
      <c r="B35" s="13"/>
      <c r="C35" s="13"/>
      <c r="D35" s="7"/>
      <c r="E35" s="7"/>
      <c r="F35" s="7"/>
      <c r="G35" s="13"/>
      <c r="I35" s="1"/>
      <c r="J35" s="4"/>
      <c r="K35" s="12"/>
      <c r="L35" s="1"/>
      <c r="M35" s="1"/>
      <c r="N35" s="1"/>
      <c r="O35" s="1"/>
    </row>
    <row r="36" spans="1:16" s="8" customFormat="1" ht="20.100000000000001" customHeight="1" thickBot="1">
      <c r="B36" s="13"/>
      <c r="C36" s="13" t="s">
        <v>4</v>
      </c>
      <c r="D36" s="41">
        <v>120</v>
      </c>
      <c r="E36" s="42"/>
      <c r="F36" s="43"/>
      <c r="G36" s="13"/>
      <c r="I36" s="1"/>
      <c r="J36" s="4" t="s">
        <v>17</v>
      </c>
      <c r="K36" s="24">
        <f>((D26+K32)/K30)</f>
        <v>9.6861471861471866</v>
      </c>
      <c r="L36" s="1"/>
      <c r="M36" s="1"/>
      <c r="N36" s="1"/>
      <c r="O36" s="1"/>
    </row>
    <row r="37" spans="1:16" s="8" customFormat="1" ht="15" customHeight="1">
      <c r="B37" s="13"/>
      <c r="C37" s="13"/>
      <c r="D37" s="13"/>
      <c r="E37" s="13"/>
      <c r="F37" s="13"/>
      <c r="G37" s="13"/>
      <c r="I37" s="1"/>
      <c r="J37" s="1"/>
      <c r="K37" s="6"/>
      <c r="L37" s="1"/>
      <c r="M37" s="1"/>
      <c r="N37" s="1"/>
      <c r="O37" s="1"/>
    </row>
    <row r="38" spans="1:16" s="8" customFormat="1" ht="30" customHeight="1" thickBot="1">
      <c r="A38" s="1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0"/>
    </row>
    <row r="39" spans="1:16" ht="13.5" customHeight="1">
      <c r="A39" s="25"/>
      <c r="D39" s="27"/>
      <c r="E39" s="27"/>
      <c r="F39" s="27"/>
      <c r="G39" s="27"/>
      <c r="L39" s="27"/>
      <c r="M39" s="28"/>
      <c r="N39" s="25"/>
      <c r="O39" s="25"/>
      <c r="P39" s="25"/>
    </row>
    <row r="40" spans="1:16">
      <c r="A40" s="25"/>
      <c r="D40" s="27"/>
      <c r="E40" s="27"/>
      <c r="F40" s="27"/>
      <c r="G40" s="27"/>
      <c r="L40" s="27"/>
      <c r="M40" s="28"/>
      <c r="N40" s="25"/>
      <c r="O40" s="25"/>
      <c r="P40" s="25"/>
    </row>
    <row r="41" spans="1:16">
      <c r="A41" s="25"/>
      <c r="D41" s="27"/>
      <c r="E41" s="27"/>
      <c r="F41" s="27"/>
      <c r="G41" s="27"/>
      <c r="I41" s="33" t="s">
        <v>31</v>
      </c>
      <c r="J41" s="26" t="s">
        <v>32</v>
      </c>
      <c r="K41" s="28"/>
      <c r="L41" s="27"/>
      <c r="M41" s="28"/>
      <c r="N41" s="25"/>
      <c r="O41" s="25"/>
      <c r="P41" s="25"/>
    </row>
    <row r="42" spans="1:16">
      <c r="A42" s="25"/>
      <c r="D42" s="27"/>
      <c r="E42" s="27"/>
      <c r="F42" s="27"/>
      <c r="G42" s="27"/>
      <c r="I42" s="31" t="s">
        <v>26</v>
      </c>
      <c r="J42" s="32" t="s">
        <v>27</v>
      </c>
      <c r="K42" s="28"/>
      <c r="L42" s="27"/>
      <c r="M42" s="28"/>
      <c r="N42" s="25"/>
      <c r="O42" s="25"/>
      <c r="P42" s="25"/>
    </row>
    <row r="43" spans="1:16">
      <c r="A43" s="25"/>
      <c r="D43" s="27"/>
      <c r="E43" s="27"/>
      <c r="F43" s="27"/>
      <c r="G43" s="27"/>
      <c r="H43" s="27"/>
      <c r="I43" s="31" t="s">
        <v>25</v>
      </c>
      <c r="J43" s="32" t="s">
        <v>30</v>
      </c>
      <c r="K43" s="28"/>
      <c r="L43" s="27"/>
      <c r="M43" s="28"/>
      <c r="N43" s="25"/>
      <c r="O43" s="25"/>
      <c r="P43" s="25"/>
    </row>
    <row r="44" spans="1:16">
      <c r="A44" s="25"/>
      <c r="D44" s="27"/>
      <c r="E44" s="27"/>
      <c r="F44" s="27"/>
      <c r="G44" s="27"/>
      <c r="H44" s="27"/>
      <c r="I44" s="31" t="s">
        <v>28</v>
      </c>
      <c r="J44" s="32" t="s">
        <v>29</v>
      </c>
      <c r="K44" s="28"/>
      <c r="L44" s="27"/>
      <c r="M44" s="28"/>
      <c r="N44" s="25"/>
      <c r="O44" s="25"/>
      <c r="P44" s="25"/>
    </row>
    <row r="45" spans="1:16">
      <c r="A45" s="25"/>
      <c r="D45" s="27"/>
      <c r="E45" s="27"/>
      <c r="F45" s="27"/>
      <c r="G45" s="27"/>
      <c r="H45" s="27"/>
      <c r="I45" s="31"/>
      <c r="J45" s="25"/>
      <c r="K45" s="28"/>
      <c r="L45" s="27"/>
      <c r="M45" s="28"/>
      <c r="N45" s="25"/>
      <c r="O45" s="25"/>
      <c r="P45" s="25"/>
    </row>
    <row r="46" spans="1:16">
      <c r="A46" s="25"/>
      <c r="D46" s="27"/>
      <c r="E46" s="27"/>
      <c r="F46" s="27"/>
      <c r="G46" s="27"/>
      <c r="H46" s="27"/>
      <c r="I46" s="27"/>
      <c r="J46" s="25"/>
      <c r="K46" s="28"/>
      <c r="L46" s="27"/>
      <c r="M46" s="28"/>
      <c r="N46" s="25"/>
      <c r="O46" s="25"/>
      <c r="P46" s="25"/>
    </row>
    <row r="47" spans="1:16" hidden="1">
      <c r="A47" s="25"/>
      <c r="D47" s="27"/>
      <c r="E47" s="27"/>
      <c r="F47" s="27"/>
      <c r="G47" s="27"/>
      <c r="H47" s="27"/>
      <c r="I47" s="27"/>
      <c r="J47" s="25"/>
      <c r="K47" s="28"/>
      <c r="L47" s="27"/>
      <c r="M47" s="28"/>
      <c r="N47" s="25"/>
      <c r="O47" s="25"/>
      <c r="P47" s="25"/>
    </row>
    <row r="48" spans="1:16" hidden="1">
      <c r="A48" s="25"/>
      <c r="D48" s="27"/>
      <c r="E48" s="27"/>
      <c r="F48" s="27"/>
      <c r="G48" s="27"/>
      <c r="H48" s="27"/>
      <c r="I48" s="27"/>
      <c r="J48" s="25"/>
      <c r="K48" s="28"/>
      <c r="L48" s="27"/>
      <c r="M48" s="28"/>
      <c r="N48" s="25"/>
      <c r="O48" s="25"/>
      <c r="P48" s="25"/>
    </row>
    <row r="49" spans="1:27" hidden="1">
      <c r="A49" s="25"/>
      <c r="D49" s="27"/>
      <c r="E49" s="27"/>
      <c r="F49" s="27"/>
      <c r="G49" s="27"/>
      <c r="H49" s="27"/>
      <c r="I49" s="27"/>
      <c r="J49" s="25"/>
      <c r="K49" s="28"/>
      <c r="L49" s="27"/>
      <c r="M49" s="28"/>
      <c r="N49" s="25"/>
      <c r="O49" s="25"/>
      <c r="P49" s="25"/>
    </row>
    <row r="50" spans="1:27" hidden="1">
      <c r="A50" s="25"/>
      <c r="D50" s="27"/>
      <c r="E50" s="27"/>
      <c r="F50" s="27"/>
      <c r="G50" s="27"/>
      <c r="H50" s="27"/>
      <c r="I50" s="27"/>
      <c r="J50" s="25"/>
      <c r="K50" s="28"/>
      <c r="L50" s="27"/>
      <c r="M50" s="28"/>
      <c r="N50" s="25"/>
      <c r="O50" s="25"/>
      <c r="P50" s="25"/>
    </row>
    <row r="51" spans="1:27" hidden="1">
      <c r="A51" s="25"/>
      <c r="D51" s="27"/>
      <c r="E51" s="27"/>
      <c r="F51" s="27"/>
      <c r="G51" s="27"/>
      <c r="H51" s="27"/>
      <c r="I51" s="27"/>
      <c r="J51" s="25"/>
      <c r="K51" s="28"/>
      <c r="L51" s="27"/>
      <c r="M51" s="28"/>
      <c r="N51" s="25"/>
      <c r="O51" s="25"/>
      <c r="P51" s="25"/>
    </row>
    <row r="52" spans="1:27" hidden="1">
      <c r="A52" s="25"/>
      <c r="D52" s="27"/>
      <c r="E52" s="27"/>
      <c r="F52" s="27"/>
      <c r="G52" s="27"/>
      <c r="H52" s="27"/>
      <c r="I52" s="27"/>
      <c r="J52" s="25"/>
      <c r="K52" s="28"/>
      <c r="L52" s="27"/>
      <c r="M52" s="28"/>
      <c r="N52" s="25"/>
      <c r="O52" s="25"/>
      <c r="P52" s="25"/>
    </row>
    <row r="53" spans="1:27" hidden="1">
      <c r="A53" s="25"/>
      <c r="D53" s="27"/>
      <c r="E53" s="27"/>
      <c r="F53" s="27"/>
      <c r="G53" s="27"/>
      <c r="H53" s="27"/>
      <c r="I53" s="27"/>
      <c r="J53" s="25"/>
      <c r="K53" s="28"/>
      <c r="L53" s="27"/>
      <c r="M53" s="28"/>
      <c r="N53" s="25"/>
      <c r="O53" s="25"/>
      <c r="P53" s="25"/>
    </row>
    <row r="54" spans="1:27" hidden="1">
      <c r="A54" s="25"/>
      <c r="D54" s="27"/>
      <c r="E54" s="27"/>
      <c r="F54" s="27"/>
      <c r="G54" s="27"/>
      <c r="H54" s="27"/>
      <c r="I54" s="27"/>
      <c r="J54" s="25"/>
      <c r="K54" s="28"/>
      <c r="L54" s="27"/>
      <c r="M54" s="28"/>
      <c r="N54" s="25"/>
      <c r="O54" s="25"/>
      <c r="P54" s="25"/>
    </row>
    <row r="55" spans="1:27" hidden="1">
      <c r="A55" s="25"/>
      <c r="D55" s="27"/>
      <c r="E55" s="27"/>
      <c r="F55" s="27"/>
      <c r="G55" s="27"/>
      <c r="H55" s="27"/>
      <c r="I55" s="27"/>
      <c r="J55" s="25"/>
      <c r="K55" s="28"/>
      <c r="L55" s="27"/>
      <c r="M55" s="28"/>
      <c r="N55" s="25"/>
      <c r="O55" s="25"/>
      <c r="P55" s="25"/>
    </row>
    <row r="56" spans="1:27" hidden="1">
      <c r="A56" s="25"/>
      <c r="D56" s="27"/>
      <c r="E56" s="27"/>
      <c r="F56" s="27"/>
      <c r="G56" s="27"/>
      <c r="H56" s="27"/>
      <c r="I56" s="27"/>
      <c r="J56" s="27"/>
      <c r="K56" s="28"/>
      <c r="L56" s="27"/>
      <c r="M56" s="28"/>
      <c r="N56" s="25"/>
      <c r="O56" s="25"/>
      <c r="P56" s="25"/>
    </row>
    <row r="57" spans="1:27" hidden="1">
      <c r="A57" s="25"/>
      <c r="D57" s="27"/>
      <c r="E57" s="27"/>
      <c r="F57" s="27"/>
      <c r="G57" s="27"/>
      <c r="H57" s="27"/>
      <c r="I57" s="27"/>
      <c r="J57" s="27"/>
      <c r="K57" s="28"/>
      <c r="L57" s="27"/>
      <c r="M57" s="28"/>
      <c r="N57" s="25"/>
      <c r="O57" s="25"/>
      <c r="P57" s="25"/>
    </row>
    <row r="58" spans="1:27" hidden="1">
      <c r="D58" s="27"/>
      <c r="E58" s="27"/>
      <c r="F58" s="27"/>
      <c r="G58" s="27"/>
      <c r="H58" s="27"/>
      <c r="I58" s="27"/>
      <c r="J58" s="27"/>
      <c r="K58" s="28"/>
      <c r="L58" s="27"/>
      <c r="M58" s="28"/>
      <c r="N58" s="25"/>
    </row>
    <row r="59" spans="1:27" hidden="1">
      <c r="D59" s="27"/>
      <c r="E59" s="27"/>
      <c r="F59" s="27"/>
      <c r="G59" s="27"/>
      <c r="H59" s="27"/>
      <c r="I59" s="27"/>
      <c r="J59" s="27"/>
      <c r="K59" s="28"/>
      <c r="L59" s="27"/>
      <c r="M59" s="28"/>
      <c r="N59" s="25"/>
    </row>
    <row r="60" spans="1:27" hidden="1">
      <c r="D60" s="27"/>
      <c r="E60" s="27"/>
      <c r="F60" s="27"/>
      <c r="G60" s="27"/>
      <c r="H60" s="27"/>
      <c r="I60" s="27"/>
      <c r="J60" s="27"/>
      <c r="K60" s="28"/>
      <c r="L60" s="27"/>
      <c r="M60" s="28"/>
      <c r="N60" s="25"/>
    </row>
    <row r="61" spans="1:27" hidden="1">
      <c r="D61" s="27"/>
      <c r="E61" s="27"/>
      <c r="F61" s="27"/>
      <c r="G61" s="27"/>
      <c r="H61" s="27"/>
      <c r="I61" s="27"/>
      <c r="J61" s="27"/>
      <c r="K61" s="28"/>
      <c r="L61" s="27"/>
      <c r="M61" s="28"/>
      <c r="N61" s="25"/>
    </row>
    <row r="62" spans="1:27" hidden="1">
      <c r="A62" s="25"/>
      <c r="D62" s="27"/>
      <c r="E62" s="27"/>
      <c r="F62" s="27"/>
      <c r="G62" s="27"/>
      <c r="H62" s="27"/>
      <c r="I62" s="27"/>
      <c r="J62" s="27"/>
      <c r="K62" s="28"/>
      <c r="L62" s="27"/>
      <c r="M62" s="28"/>
      <c r="N62" s="25"/>
      <c r="O62" s="25"/>
      <c r="P62" s="25"/>
      <c r="Q62" s="25"/>
      <c r="W62" s="25"/>
      <c r="X62" s="25"/>
      <c r="Y62" s="29"/>
      <c r="Z62" s="25"/>
      <c r="AA62" s="30"/>
    </row>
    <row r="63" spans="1:27" hidden="1">
      <c r="A63" s="25"/>
      <c r="D63" s="27"/>
      <c r="E63" s="27"/>
      <c r="F63" s="27"/>
      <c r="G63" s="27"/>
      <c r="H63" s="27"/>
      <c r="I63" s="27"/>
      <c r="J63" s="27"/>
      <c r="K63" s="28"/>
      <c r="L63" s="27"/>
      <c r="M63" s="28"/>
      <c r="N63" s="25"/>
      <c r="O63" s="25"/>
      <c r="P63" s="25"/>
    </row>
    <row r="64" spans="1:27" hidden="1">
      <c r="D64" s="27"/>
      <c r="E64" s="27"/>
      <c r="F64" s="27"/>
      <c r="G64" s="27"/>
      <c r="H64" s="27"/>
      <c r="I64" s="27"/>
      <c r="J64" s="27"/>
      <c r="K64" s="28"/>
      <c r="L64" s="27"/>
      <c r="M64" s="28"/>
      <c r="N64" s="25"/>
    </row>
    <row r="65" spans="4:14" hidden="1">
      <c r="D65" s="27"/>
      <c r="E65" s="27"/>
      <c r="F65" s="27"/>
      <c r="G65" s="27"/>
      <c r="H65" s="27"/>
      <c r="I65" s="27"/>
      <c r="J65" s="27"/>
      <c r="K65" s="28"/>
      <c r="L65" s="27"/>
      <c r="M65" s="28"/>
      <c r="N65" s="25"/>
    </row>
    <row r="66" spans="4:14" hidden="1">
      <c r="D66" s="27"/>
      <c r="E66" s="27"/>
      <c r="F66" s="27"/>
      <c r="G66" s="27"/>
      <c r="H66" s="27"/>
      <c r="I66" s="27"/>
      <c r="J66" s="27"/>
      <c r="K66" s="28"/>
      <c r="L66" s="27"/>
      <c r="M66" s="28"/>
      <c r="N66" s="25"/>
    </row>
    <row r="67" spans="4:14" hidden="1">
      <c r="D67" s="27"/>
      <c r="E67" s="27"/>
      <c r="F67" s="27"/>
      <c r="G67" s="27"/>
      <c r="H67" s="27"/>
      <c r="I67" s="27"/>
      <c r="J67" s="27"/>
      <c r="K67" s="28"/>
      <c r="L67" s="27"/>
      <c r="M67" s="28"/>
      <c r="N67" s="25"/>
    </row>
    <row r="68" spans="4:14" hidden="1">
      <c r="D68" s="27"/>
      <c r="E68" s="27"/>
      <c r="F68" s="27"/>
      <c r="G68" s="27"/>
      <c r="H68" s="27"/>
      <c r="I68" s="27"/>
      <c r="J68" s="27"/>
      <c r="K68" s="28"/>
      <c r="L68" s="27"/>
      <c r="M68" s="28"/>
      <c r="N68" s="25"/>
    </row>
    <row r="69" spans="4:14" hidden="1">
      <c r="D69" s="27"/>
      <c r="E69" s="27"/>
      <c r="F69" s="27"/>
      <c r="G69" s="27"/>
      <c r="H69" s="27"/>
      <c r="I69" s="27"/>
      <c r="J69" s="27"/>
      <c r="K69" s="28"/>
      <c r="L69" s="27"/>
      <c r="M69" s="28"/>
      <c r="N69" s="25"/>
    </row>
    <row r="70" spans="4:14" hidden="1">
      <c r="D70" s="27"/>
      <c r="E70" s="27"/>
      <c r="F70" s="27"/>
      <c r="G70" s="27"/>
      <c r="H70" s="27"/>
      <c r="I70" s="27"/>
      <c r="J70" s="27"/>
      <c r="K70" s="28"/>
      <c r="L70" s="27"/>
      <c r="M70" s="28"/>
      <c r="N70" s="25"/>
    </row>
    <row r="71" spans="4:14" hidden="1">
      <c r="D71" s="27"/>
      <c r="E71" s="27"/>
      <c r="F71" s="27"/>
      <c r="G71" s="27"/>
      <c r="H71" s="27"/>
      <c r="I71" s="27"/>
      <c r="J71" s="27"/>
      <c r="K71" s="28"/>
      <c r="L71" s="27"/>
      <c r="M71" s="28"/>
      <c r="N71" s="25"/>
    </row>
    <row r="72" spans="4:14" hidden="1">
      <c r="D72" s="27"/>
      <c r="E72" s="27"/>
      <c r="F72" s="27"/>
      <c r="G72" s="27"/>
      <c r="H72" s="27"/>
      <c r="I72" s="27"/>
      <c r="J72" s="27"/>
      <c r="K72" s="28"/>
      <c r="L72" s="27"/>
      <c r="M72" s="28"/>
      <c r="N72" s="25"/>
    </row>
    <row r="73" spans="4:14" hidden="1">
      <c r="D73" s="27"/>
      <c r="E73" s="27"/>
      <c r="F73" s="27"/>
      <c r="G73" s="27"/>
      <c r="H73" s="27"/>
      <c r="I73" s="27"/>
      <c r="J73" s="27"/>
      <c r="K73" s="28"/>
      <c r="L73" s="27"/>
      <c r="M73" s="28"/>
      <c r="N73" s="25"/>
    </row>
    <row r="74" spans="4:14" hidden="1">
      <c r="D74" s="27"/>
      <c r="E74" s="27"/>
      <c r="F74" s="27"/>
      <c r="G74" s="27"/>
      <c r="H74" s="27"/>
      <c r="I74" s="27"/>
      <c r="J74" s="27"/>
      <c r="K74" s="28"/>
      <c r="L74" s="27"/>
      <c r="M74" s="28"/>
      <c r="N74" s="25"/>
    </row>
    <row r="75" spans="4:14" hidden="1">
      <c r="D75" s="27"/>
      <c r="E75" s="27"/>
      <c r="F75" s="27"/>
      <c r="G75" s="27"/>
      <c r="H75" s="27"/>
      <c r="I75" s="27"/>
      <c r="J75" s="27"/>
      <c r="K75" s="28"/>
      <c r="L75" s="27"/>
      <c r="M75" s="28"/>
      <c r="N75" s="25"/>
    </row>
    <row r="76" spans="4:14" hidden="1">
      <c r="D76" s="27"/>
      <c r="E76" s="27"/>
      <c r="F76" s="27"/>
      <c r="G76" s="27"/>
      <c r="H76" s="27"/>
      <c r="I76" s="27"/>
      <c r="J76" s="27"/>
      <c r="K76" s="28"/>
      <c r="L76" s="27"/>
      <c r="M76" s="28"/>
      <c r="N76" s="25"/>
    </row>
    <row r="77" spans="4:14" hidden="1">
      <c r="D77" s="27"/>
      <c r="E77" s="27"/>
      <c r="F77" s="27"/>
      <c r="G77" s="27"/>
      <c r="H77" s="27"/>
      <c r="I77" s="27"/>
      <c r="J77" s="27"/>
      <c r="K77" s="28"/>
      <c r="L77" s="27"/>
      <c r="M77" s="28"/>
      <c r="N77" s="25"/>
    </row>
    <row r="78" spans="4:14" hidden="1">
      <c r="D78" s="27"/>
      <c r="E78" s="27"/>
      <c r="F78" s="27"/>
      <c r="G78" s="27"/>
      <c r="H78" s="27"/>
      <c r="I78" s="27"/>
      <c r="J78" s="27"/>
      <c r="K78" s="28"/>
      <c r="L78" s="27"/>
      <c r="M78" s="28"/>
      <c r="N78" s="25"/>
    </row>
    <row r="79" spans="4:14" hidden="1">
      <c r="D79" s="27"/>
      <c r="E79" s="27"/>
      <c r="F79" s="27"/>
      <c r="G79" s="27"/>
      <c r="H79" s="27"/>
      <c r="I79" s="27"/>
      <c r="J79" s="27"/>
      <c r="K79" s="28"/>
      <c r="L79" s="27"/>
      <c r="M79" s="28"/>
      <c r="N79" s="25"/>
    </row>
    <row r="80" spans="4:14" hidden="1">
      <c r="D80" s="27"/>
      <c r="E80" s="27"/>
      <c r="F80" s="27"/>
      <c r="G80" s="27"/>
      <c r="H80" s="27"/>
      <c r="I80" s="27"/>
      <c r="J80" s="27"/>
      <c r="K80" s="28"/>
      <c r="L80" s="27"/>
      <c r="M80" s="28"/>
      <c r="N80" s="25"/>
    </row>
    <row r="81" spans="4:14" hidden="1">
      <c r="D81" s="27"/>
      <c r="E81" s="27"/>
      <c r="F81" s="27"/>
      <c r="G81" s="27"/>
      <c r="H81" s="27"/>
      <c r="I81" s="27"/>
      <c r="J81" s="27"/>
      <c r="K81" s="28"/>
      <c r="L81" s="27"/>
      <c r="M81" s="28"/>
      <c r="N81" s="25"/>
    </row>
    <row r="82" spans="4:14" hidden="1">
      <c r="D82" s="27"/>
      <c r="E82" s="27"/>
      <c r="F82" s="27"/>
      <c r="G82" s="27"/>
      <c r="H82" s="27"/>
      <c r="I82" s="27"/>
      <c r="J82" s="27"/>
      <c r="K82" s="28"/>
      <c r="L82" s="27"/>
      <c r="M82" s="28"/>
      <c r="N82" s="25"/>
    </row>
    <row r="83" spans="4:14" hidden="1">
      <c r="D83" s="27"/>
      <c r="E83" s="27"/>
      <c r="F83" s="27"/>
      <c r="G83" s="27"/>
      <c r="H83" s="27"/>
      <c r="I83" s="27"/>
      <c r="J83" s="27"/>
      <c r="K83" s="28"/>
      <c r="L83" s="27"/>
      <c r="M83" s="28"/>
      <c r="N83" s="25"/>
    </row>
    <row r="84" spans="4:14" hidden="1">
      <c r="D84" s="27"/>
      <c r="E84" s="27"/>
      <c r="F84" s="27"/>
      <c r="G84" s="27"/>
      <c r="H84" s="27"/>
      <c r="I84" s="27"/>
      <c r="J84" s="27"/>
      <c r="K84" s="28"/>
      <c r="L84" s="27"/>
      <c r="M84" s="28"/>
      <c r="N84" s="25"/>
    </row>
    <row r="85" spans="4:14" hidden="1">
      <c r="D85" s="27"/>
      <c r="E85" s="27"/>
      <c r="F85" s="27"/>
      <c r="G85" s="27"/>
      <c r="H85" s="27"/>
      <c r="I85" s="27"/>
      <c r="J85" s="27"/>
      <c r="K85" s="28"/>
      <c r="L85" s="27"/>
      <c r="M85" s="28"/>
      <c r="N85" s="25"/>
    </row>
    <row r="86" spans="4:14" hidden="1">
      <c r="D86" s="27"/>
      <c r="E86" s="27"/>
      <c r="F86" s="27"/>
      <c r="G86" s="27"/>
      <c r="H86" s="27"/>
      <c r="I86" s="27"/>
      <c r="J86" s="27"/>
      <c r="K86" s="28"/>
      <c r="L86" s="27"/>
      <c r="M86" s="28"/>
      <c r="N86" s="25"/>
    </row>
    <row r="87" spans="4:14" hidden="1">
      <c r="D87" s="27"/>
      <c r="E87" s="27"/>
      <c r="F87" s="27"/>
      <c r="G87" s="27"/>
      <c r="H87" s="27"/>
      <c r="I87" s="27"/>
      <c r="J87" s="27"/>
      <c r="K87" s="28"/>
      <c r="L87" s="27"/>
      <c r="M87" s="28"/>
      <c r="N87" s="25"/>
    </row>
    <row r="88" spans="4:14" hidden="1">
      <c r="D88" s="27"/>
      <c r="E88" s="27"/>
      <c r="F88" s="27"/>
      <c r="G88" s="27"/>
      <c r="H88" s="27"/>
      <c r="I88" s="27"/>
      <c r="J88" s="27"/>
      <c r="K88" s="28"/>
      <c r="L88" s="27"/>
      <c r="M88" s="28"/>
      <c r="N88" s="25"/>
    </row>
    <row r="89" spans="4:14" hidden="1">
      <c r="D89" s="27"/>
      <c r="E89" s="27"/>
      <c r="F89" s="27"/>
      <c r="G89" s="27"/>
      <c r="H89" s="27"/>
      <c r="I89" s="27"/>
      <c r="J89" s="27"/>
      <c r="K89" s="28"/>
      <c r="L89" s="27"/>
      <c r="M89" s="28"/>
      <c r="N89" s="25"/>
    </row>
    <row r="90" spans="4:14" hidden="1">
      <c r="D90" s="27"/>
      <c r="E90" s="27"/>
      <c r="F90" s="27"/>
      <c r="G90" s="27"/>
      <c r="H90" s="27"/>
      <c r="I90" s="27"/>
      <c r="J90" s="27"/>
      <c r="K90" s="28"/>
      <c r="L90" s="27"/>
      <c r="M90" s="28"/>
      <c r="N90" s="25"/>
    </row>
    <row r="91" spans="4:14" hidden="1">
      <c r="D91" s="27"/>
      <c r="E91" s="27"/>
      <c r="F91" s="27"/>
      <c r="G91" s="27"/>
      <c r="H91" s="27"/>
      <c r="I91" s="27"/>
      <c r="J91" s="27"/>
      <c r="K91" s="28"/>
      <c r="L91" s="27"/>
      <c r="M91" s="28"/>
      <c r="N91" s="25"/>
    </row>
    <row r="92" spans="4:14" hidden="1">
      <c r="D92" s="27"/>
      <c r="E92" s="27"/>
      <c r="F92" s="27"/>
      <c r="G92" s="27"/>
      <c r="H92" s="27"/>
      <c r="I92" s="27"/>
      <c r="J92" s="27"/>
      <c r="K92" s="28"/>
      <c r="L92" s="27"/>
      <c r="M92" s="28"/>
      <c r="N92" s="25"/>
    </row>
    <row r="93" spans="4:14" hidden="1">
      <c r="D93" s="27"/>
      <c r="E93" s="27"/>
      <c r="F93" s="27"/>
      <c r="G93" s="27"/>
      <c r="H93" s="27"/>
      <c r="I93" s="27"/>
      <c r="J93" s="27"/>
      <c r="K93" s="28"/>
      <c r="L93" s="27"/>
      <c r="M93" s="28"/>
      <c r="N93" s="25"/>
    </row>
    <row r="94" spans="4:14" hidden="1">
      <c r="D94" s="27"/>
      <c r="E94" s="27"/>
      <c r="F94" s="27"/>
      <c r="G94" s="27"/>
      <c r="H94" s="27"/>
      <c r="I94" s="27"/>
      <c r="J94" s="27"/>
      <c r="K94" s="28"/>
      <c r="L94" s="27"/>
      <c r="M94" s="28"/>
      <c r="N94" s="25"/>
    </row>
    <row r="95" spans="4:14" hidden="1">
      <c r="D95" s="27"/>
      <c r="E95" s="27"/>
      <c r="F95" s="27"/>
      <c r="G95" s="27"/>
      <c r="H95" s="27"/>
      <c r="I95" s="27"/>
      <c r="J95" s="27"/>
      <c r="K95" s="28"/>
      <c r="L95" s="27"/>
      <c r="M95" s="28"/>
      <c r="N95" s="25"/>
    </row>
    <row r="96" spans="4:14" hidden="1">
      <c r="D96" s="27"/>
      <c r="E96" s="27"/>
      <c r="F96" s="27"/>
      <c r="G96" s="27"/>
      <c r="H96" s="27"/>
      <c r="I96" s="27"/>
      <c r="J96" s="27"/>
      <c r="K96" s="28"/>
      <c r="L96" s="27"/>
      <c r="M96" s="28"/>
      <c r="N96" s="25"/>
    </row>
    <row r="97" spans="4:14" hidden="1">
      <c r="D97" s="27"/>
      <c r="E97" s="27"/>
      <c r="F97" s="27"/>
      <c r="G97" s="27"/>
      <c r="H97" s="27"/>
      <c r="I97" s="27"/>
      <c r="J97" s="27"/>
      <c r="K97" s="28"/>
      <c r="L97" s="27"/>
      <c r="M97" s="28"/>
      <c r="N97" s="25"/>
    </row>
    <row r="98" spans="4:14" hidden="1">
      <c r="D98" s="27"/>
      <c r="E98" s="27"/>
      <c r="F98" s="27"/>
      <c r="G98" s="27"/>
      <c r="H98" s="27"/>
      <c r="I98" s="27"/>
      <c r="J98" s="27"/>
      <c r="K98" s="28"/>
      <c r="L98" s="27"/>
      <c r="M98" s="28"/>
      <c r="N98" s="25"/>
    </row>
    <row r="99" spans="4:14" hidden="1">
      <c r="D99" s="27"/>
      <c r="E99" s="27"/>
      <c r="F99" s="27"/>
      <c r="G99" s="27"/>
      <c r="H99" s="27"/>
      <c r="I99" s="27"/>
      <c r="J99" s="27"/>
      <c r="K99" s="28"/>
      <c r="L99" s="27"/>
      <c r="M99" s="28"/>
      <c r="N99" s="25"/>
    </row>
    <row r="100" spans="4:14" hidden="1">
      <c r="D100" s="27"/>
      <c r="E100" s="27"/>
      <c r="F100" s="27"/>
      <c r="G100" s="27"/>
      <c r="H100" s="27"/>
      <c r="I100" s="27"/>
      <c r="J100" s="27"/>
      <c r="K100" s="28"/>
      <c r="L100" s="27"/>
      <c r="M100" s="28"/>
      <c r="N100" s="25"/>
    </row>
    <row r="101" spans="4:14" hidden="1">
      <c r="D101" s="27"/>
      <c r="E101" s="27"/>
      <c r="F101" s="27"/>
      <c r="G101" s="27"/>
      <c r="H101" s="27"/>
      <c r="I101" s="27"/>
      <c r="J101" s="27"/>
      <c r="K101" s="28"/>
      <c r="L101" s="27"/>
      <c r="M101" s="28"/>
      <c r="N101" s="25"/>
    </row>
    <row r="102" spans="4:14" hidden="1">
      <c r="D102" s="27"/>
      <c r="E102" s="27"/>
      <c r="F102" s="27"/>
      <c r="G102" s="27"/>
      <c r="H102" s="27"/>
      <c r="I102" s="27"/>
      <c r="J102" s="27"/>
      <c r="K102" s="28"/>
      <c r="L102" s="27"/>
      <c r="M102" s="28"/>
      <c r="N102" s="25"/>
    </row>
    <row r="103" spans="4:14" hidden="1">
      <c r="D103" s="27"/>
      <c r="E103" s="27"/>
      <c r="F103" s="27"/>
      <c r="G103" s="27"/>
      <c r="H103" s="27"/>
      <c r="I103" s="27"/>
      <c r="J103" s="27"/>
      <c r="K103" s="28"/>
      <c r="L103" s="27"/>
      <c r="M103" s="28"/>
      <c r="N103" s="25"/>
    </row>
    <row r="104" spans="4:14" hidden="1">
      <c r="D104" s="27"/>
      <c r="E104" s="27"/>
      <c r="F104" s="27"/>
      <c r="G104" s="27"/>
      <c r="H104" s="27"/>
      <c r="I104" s="27"/>
      <c r="J104" s="27"/>
      <c r="K104" s="28"/>
      <c r="L104" s="27"/>
      <c r="M104" s="28"/>
      <c r="N104" s="25"/>
    </row>
    <row r="105" spans="4:14" hidden="1">
      <c r="D105" s="27"/>
      <c r="E105" s="27"/>
      <c r="F105" s="27"/>
      <c r="G105" s="27"/>
      <c r="H105" s="27"/>
      <c r="I105" s="27"/>
      <c r="J105" s="27"/>
      <c r="K105" s="28"/>
      <c r="L105" s="27"/>
      <c r="M105" s="28"/>
      <c r="N105" s="25"/>
    </row>
    <row r="106" spans="4:14" hidden="1">
      <c r="D106" s="27"/>
      <c r="E106" s="27"/>
      <c r="F106" s="27"/>
      <c r="G106" s="27"/>
      <c r="H106" s="27"/>
      <c r="I106" s="27"/>
      <c r="J106" s="27"/>
      <c r="K106" s="28"/>
      <c r="L106" s="27"/>
      <c r="M106" s="28"/>
      <c r="N106" s="25"/>
    </row>
    <row r="107" spans="4:14" hidden="1">
      <c r="D107" s="27"/>
      <c r="E107" s="27"/>
      <c r="F107" s="27"/>
      <c r="G107" s="27"/>
      <c r="H107" s="27"/>
      <c r="I107" s="27"/>
      <c r="J107" s="27"/>
      <c r="K107" s="28"/>
      <c r="L107" s="27"/>
      <c r="M107" s="28"/>
      <c r="N107" s="25"/>
    </row>
    <row r="108" spans="4:14" hidden="1">
      <c r="D108" s="27"/>
      <c r="E108" s="27"/>
      <c r="F108" s="27"/>
      <c r="G108" s="27"/>
      <c r="H108" s="27"/>
      <c r="I108" s="27"/>
      <c r="J108" s="27"/>
      <c r="K108" s="28"/>
      <c r="L108" s="27"/>
      <c r="M108" s="28"/>
      <c r="N108" s="25"/>
    </row>
    <row r="109" spans="4:14" hidden="1">
      <c r="D109" s="27"/>
      <c r="E109" s="27"/>
      <c r="F109" s="27"/>
      <c r="G109" s="27"/>
      <c r="H109" s="27"/>
      <c r="I109" s="27"/>
      <c r="J109" s="27"/>
      <c r="K109" s="28"/>
      <c r="L109" s="27"/>
      <c r="M109" s="28"/>
      <c r="N109" s="25"/>
    </row>
    <row r="110" spans="4:14" hidden="1">
      <c r="D110" s="27"/>
      <c r="E110" s="27"/>
      <c r="F110" s="27"/>
      <c r="G110" s="27"/>
      <c r="H110" s="27"/>
      <c r="I110" s="27"/>
      <c r="J110" s="27"/>
      <c r="K110" s="28"/>
      <c r="L110" s="27"/>
      <c r="M110" s="28"/>
      <c r="N110" s="25"/>
    </row>
    <row r="111" spans="4:14" hidden="1">
      <c r="D111" s="27"/>
      <c r="E111" s="27"/>
      <c r="F111" s="27"/>
      <c r="G111" s="27"/>
      <c r="H111" s="27"/>
      <c r="I111" s="27"/>
      <c r="J111" s="27"/>
      <c r="K111" s="28"/>
      <c r="L111" s="27"/>
      <c r="M111" s="28"/>
      <c r="N111" s="25"/>
    </row>
    <row r="112" spans="4:14" hidden="1">
      <c r="D112" s="27"/>
      <c r="E112" s="27"/>
      <c r="F112" s="27"/>
      <c r="G112" s="27"/>
      <c r="H112" s="27"/>
      <c r="I112" s="27"/>
      <c r="J112" s="27"/>
      <c r="K112" s="28"/>
      <c r="L112" s="27"/>
      <c r="M112" s="28"/>
      <c r="N112" s="25"/>
    </row>
    <row r="113" spans="4:14" hidden="1">
      <c r="D113" s="27"/>
      <c r="E113" s="27"/>
      <c r="F113" s="27"/>
      <c r="G113" s="27"/>
      <c r="H113" s="27"/>
      <c r="I113" s="27"/>
      <c r="J113" s="27"/>
      <c r="K113" s="28"/>
      <c r="L113" s="27"/>
      <c r="M113" s="28"/>
      <c r="N113" s="25"/>
    </row>
    <row r="114" spans="4:14" hidden="1">
      <c r="D114" s="27"/>
      <c r="E114" s="27"/>
      <c r="F114" s="27"/>
      <c r="G114" s="27"/>
      <c r="H114" s="27"/>
      <c r="I114" s="27"/>
      <c r="J114" s="27"/>
      <c r="K114" s="28"/>
      <c r="L114" s="27"/>
      <c r="M114" s="28"/>
      <c r="N114" s="25"/>
    </row>
    <row r="115" spans="4:14" hidden="1">
      <c r="D115" s="27"/>
      <c r="E115" s="27"/>
      <c r="F115" s="27"/>
      <c r="G115" s="27"/>
      <c r="H115" s="27"/>
      <c r="I115" s="27"/>
      <c r="J115" s="27"/>
      <c r="K115" s="28"/>
      <c r="L115" s="27"/>
      <c r="M115" s="28"/>
      <c r="N115" s="25"/>
    </row>
    <row r="116" spans="4:14" hidden="1">
      <c r="D116" s="27"/>
      <c r="E116" s="27"/>
      <c r="F116" s="27"/>
      <c r="G116" s="27"/>
      <c r="H116" s="27"/>
      <c r="I116" s="27"/>
      <c r="J116" s="27"/>
      <c r="K116" s="28"/>
      <c r="L116" s="27"/>
      <c r="M116" s="28"/>
      <c r="N116" s="25"/>
    </row>
    <row r="117" spans="4:14" hidden="1">
      <c r="D117" s="27"/>
      <c r="E117" s="27"/>
      <c r="F117" s="27"/>
      <c r="G117" s="27"/>
      <c r="H117" s="27"/>
      <c r="I117" s="27"/>
      <c r="J117" s="27"/>
      <c r="K117" s="28"/>
      <c r="L117" s="27"/>
      <c r="M117" s="28"/>
      <c r="N117" s="25"/>
    </row>
    <row r="118" spans="4:14" hidden="1">
      <c r="D118" s="27"/>
      <c r="E118" s="27"/>
      <c r="F118" s="27"/>
      <c r="G118" s="27"/>
      <c r="H118" s="27"/>
      <c r="I118" s="27"/>
      <c r="J118" s="27"/>
      <c r="K118" s="28"/>
      <c r="L118" s="27"/>
      <c r="M118" s="28"/>
      <c r="N118" s="25"/>
    </row>
    <row r="119" spans="4:14" hidden="1">
      <c r="D119" s="27"/>
      <c r="E119" s="27"/>
      <c r="F119" s="27"/>
      <c r="G119" s="27"/>
      <c r="H119" s="27"/>
      <c r="I119" s="27"/>
      <c r="J119" s="27"/>
      <c r="K119" s="28"/>
      <c r="L119" s="27"/>
      <c r="M119" s="28"/>
      <c r="N119" s="25"/>
    </row>
    <row r="120" spans="4:14" hidden="1">
      <c r="D120" s="27"/>
      <c r="E120" s="27"/>
      <c r="F120" s="27"/>
      <c r="G120" s="27"/>
      <c r="H120" s="27"/>
      <c r="I120" s="27"/>
      <c r="J120" s="27"/>
      <c r="K120" s="28"/>
      <c r="L120" s="27"/>
      <c r="M120" s="28"/>
      <c r="N120" s="25"/>
    </row>
    <row r="121" spans="4:14" hidden="1">
      <c r="D121" s="27"/>
      <c r="E121" s="27"/>
      <c r="F121" s="27"/>
      <c r="G121" s="27"/>
      <c r="H121" s="27"/>
      <c r="I121" s="27"/>
      <c r="J121" s="27"/>
      <c r="K121" s="28"/>
      <c r="L121" s="27"/>
      <c r="M121" s="28"/>
      <c r="N121" s="25"/>
    </row>
    <row r="122" spans="4:14" hidden="1">
      <c r="D122" s="27"/>
      <c r="E122" s="27"/>
      <c r="F122" s="27"/>
      <c r="G122" s="27"/>
      <c r="H122" s="27"/>
      <c r="I122" s="27"/>
      <c r="J122" s="27"/>
      <c r="K122" s="28"/>
      <c r="L122" s="27"/>
      <c r="M122" s="28"/>
      <c r="N122" s="25"/>
    </row>
    <row r="123" spans="4:14" hidden="1">
      <c r="D123" s="27"/>
      <c r="E123" s="27"/>
      <c r="F123" s="27"/>
      <c r="G123" s="27"/>
      <c r="H123" s="27"/>
      <c r="I123" s="27"/>
      <c r="J123" s="27"/>
      <c r="K123" s="28"/>
      <c r="L123" s="27"/>
      <c r="M123" s="28"/>
      <c r="N123" s="25"/>
    </row>
    <row r="124" spans="4:14" hidden="1">
      <c r="D124" s="27"/>
      <c r="E124" s="27"/>
      <c r="F124" s="27"/>
      <c r="G124" s="27"/>
      <c r="H124" s="27"/>
      <c r="I124" s="27"/>
      <c r="J124" s="27"/>
      <c r="K124" s="28"/>
      <c r="L124" s="27"/>
      <c r="M124" s="28"/>
      <c r="N124" s="25"/>
    </row>
    <row r="125" spans="4:14" hidden="1">
      <c r="D125" s="27"/>
      <c r="E125" s="27"/>
      <c r="F125" s="27"/>
      <c r="G125" s="27"/>
      <c r="H125" s="27"/>
      <c r="I125" s="27"/>
      <c r="J125" s="27"/>
      <c r="K125" s="28"/>
      <c r="L125" s="27"/>
      <c r="M125" s="28"/>
      <c r="N125" s="25"/>
    </row>
    <row r="126" spans="4:14" hidden="1">
      <c r="D126" s="27"/>
      <c r="E126" s="27"/>
      <c r="F126" s="27"/>
      <c r="G126" s="27"/>
      <c r="H126" s="27"/>
      <c r="I126" s="27"/>
      <c r="J126" s="27"/>
      <c r="K126" s="28"/>
      <c r="L126" s="27"/>
      <c r="M126" s="28"/>
      <c r="N126" s="25"/>
    </row>
    <row r="127" spans="4:14" hidden="1">
      <c r="D127" s="27"/>
      <c r="E127" s="27"/>
      <c r="F127" s="27"/>
      <c r="G127" s="27"/>
      <c r="H127" s="27"/>
      <c r="I127" s="27"/>
      <c r="J127" s="27"/>
      <c r="K127" s="28"/>
      <c r="L127" s="27"/>
      <c r="M127" s="28"/>
      <c r="N127" s="25"/>
    </row>
    <row r="128" spans="4:14" hidden="1">
      <c r="D128" s="27"/>
      <c r="E128" s="27"/>
      <c r="F128" s="27"/>
      <c r="G128" s="27"/>
      <c r="H128" s="27"/>
      <c r="I128" s="27"/>
      <c r="J128" s="27"/>
      <c r="K128" s="28"/>
      <c r="L128" s="27"/>
      <c r="M128" s="28"/>
      <c r="N128" s="25"/>
    </row>
    <row r="129" spans="4:14" hidden="1">
      <c r="D129" s="27"/>
      <c r="E129" s="27"/>
      <c r="F129" s="27"/>
      <c r="G129" s="27"/>
      <c r="H129" s="27"/>
      <c r="I129" s="27"/>
      <c r="J129" s="27"/>
      <c r="K129" s="28"/>
      <c r="L129" s="27"/>
      <c r="M129" s="28"/>
      <c r="N129" s="25"/>
    </row>
    <row r="130" spans="4:14" hidden="1">
      <c r="D130" s="27"/>
      <c r="E130" s="27"/>
      <c r="F130" s="27"/>
      <c r="G130" s="27"/>
      <c r="H130" s="27"/>
      <c r="I130" s="27"/>
      <c r="J130" s="27"/>
      <c r="K130" s="28"/>
      <c r="L130" s="27"/>
      <c r="M130" s="28"/>
      <c r="N130" s="25"/>
    </row>
    <row r="131" spans="4:14" hidden="1">
      <c r="D131" s="27"/>
      <c r="E131" s="27"/>
      <c r="F131" s="27"/>
      <c r="G131" s="27"/>
      <c r="H131" s="27"/>
      <c r="I131" s="27"/>
      <c r="J131" s="27"/>
      <c r="K131" s="28"/>
      <c r="L131" s="27"/>
      <c r="M131" s="28"/>
      <c r="N131" s="25"/>
    </row>
    <row r="132" spans="4:14" hidden="1">
      <c r="D132" s="27"/>
      <c r="E132" s="27"/>
      <c r="F132" s="27"/>
      <c r="G132" s="27"/>
      <c r="H132" s="27"/>
      <c r="I132" s="27"/>
      <c r="J132" s="27"/>
      <c r="K132" s="28"/>
      <c r="L132" s="27"/>
      <c r="M132" s="28"/>
      <c r="N132" s="25"/>
    </row>
    <row r="133" spans="4:14" hidden="1">
      <c r="D133" s="27"/>
      <c r="E133" s="27"/>
      <c r="F133" s="27"/>
      <c r="G133" s="27"/>
      <c r="H133" s="27"/>
      <c r="I133" s="27"/>
      <c r="J133" s="27"/>
      <c r="K133" s="28"/>
      <c r="L133" s="27"/>
      <c r="M133" s="28"/>
      <c r="N133" s="25"/>
    </row>
  </sheetData>
  <sheetProtection password="DE21" sheet="1" objects="1" scenarios="1"/>
  <mergeCells count="14">
    <mergeCell ref="D34:F34"/>
    <mergeCell ref="D36:F36"/>
    <mergeCell ref="D22:F22"/>
    <mergeCell ref="D24:F24"/>
    <mergeCell ref="D26:F26"/>
    <mergeCell ref="D30:F30"/>
    <mergeCell ref="D32:F32"/>
    <mergeCell ref="D17:F17"/>
    <mergeCell ref="D3:F3"/>
    <mergeCell ref="D5:F5"/>
    <mergeCell ref="D7:F7"/>
    <mergeCell ref="D11:F11"/>
    <mergeCell ref="D13:F13"/>
    <mergeCell ref="D15:F15"/>
  </mergeCells>
  <phoneticPr fontId="2"/>
  <dataValidations count="8">
    <dataValidation type="list" allowBlank="1" showInputMessage="1" showErrorMessage="1" sqref="D5:F5 D24:F24">
      <formula1>"米ドル円,ユーロ円,豪ドル円,NZドル円,加ドル円,英ポンド円,トルコリラ円,南アランド円,メキシコペソ円"</formula1>
    </dataValidation>
    <dataValidation type="whole" allowBlank="1" showInputMessage="1" showErrorMessage="1" error="レンジ内に仕掛ける本数は300以下の整数を入力して下さい。" sqref="D11:F11 D30:F30">
      <formula1>0</formula1>
      <formula2>300</formula2>
    </dataValidation>
    <dataValidation type="whole" allowBlank="1" showInputMessage="1" showErrorMessage="1" error="1～10億までの金額を入力して下さい。" sqref="D7:F7 D26:F26">
      <formula1>1</formula1>
      <formula2>1000000000</formula2>
    </dataValidation>
    <dataValidation type="decimal" allowBlank="1" showInputMessage="1" showErrorMessage="1" error="仕掛けるレンジ幅の上限は、0.001～999までの数字を入力して下さい。" sqref="F9 F28">
      <formula1>0.001</formula1>
      <formula2>999</formula2>
    </dataValidation>
    <dataValidation type="custom" allowBlank="1" showInputMessage="1" showErrorMessage="1" error="仕掛けるレンジ幅の下限は、仕掛けるレンジ幅の上限よりも小さい数値を入力して下さい。" sqref="D9 D28">
      <formula1>D9&lt;F9</formula1>
    </dataValidation>
    <dataValidation type="custom" allowBlank="1" showInputMessage="1" showErrorMessage="1" error="ストップロス設定は、仕掛けるレンジ幅下限より小さい数値を入力して下さい。" sqref="D17:F17">
      <formula1>D17&lt;D9</formula1>
    </dataValidation>
    <dataValidation type="custom" allowBlank="1" showInputMessage="1" showErrorMessage="1" error="ストップロス設定は、仕掛けるレンジ幅上限より大きい数値を入力して下さい。" sqref="D36:F36">
      <formula1>D36&gt;F28</formula1>
    </dataValidation>
    <dataValidation type="custom" allowBlank="1" showInputMessage="1" showErrorMessage="1" error="少数第1位までの数値を入力して下さい。" sqref="D13:F13 D32:F32">
      <formula1>D13*10=INT(D13*10)</formula1>
    </dataValidation>
  </dataValidations>
  <hyperlinks>
    <hyperlink ref="J43" r:id="rId1"/>
    <hyperlink ref="J42" r:id="rId2"/>
    <hyperlink ref="J44" r:id="rId3"/>
  </hyperlink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0" orientation="landscape" horizontalDpi="1200" verticalDpi="1200" r:id="rId4"/>
  <rowBreaks count="1" manualBreakCount="1">
    <brk id="63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showGridLines="0" tabSelected="1" zoomScaleNormal="100" zoomScaleSheetLayoutView="85" workbookViewId="0"/>
  </sheetViews>
  <sheetFormatPr defaultColWidth="0" defaultRowHeight="13.5" zeroHeight="1"/>
  <cols>
    <col min="1" max="2" width="4.625" style="26" customWidth="1"/>
    <col min="3" max="3" width="35.625" style="26" customWidth="1"/>
    <col min="4" max="4" width="15.625" style="26" customWidth="1"/>
    <col min="5" max="5" width="10.625" style="26" customWidth="1"/>
    <col min="6" max="6" width="15.625" style="26" customWidth="1"/>
    <col min="7" max="9" width="4.625" style="26" customWidth="1"/>
    <col min="10" max="10" width="25.625" style="26" customWidth="1"/>
    <col min="11" max="11" width="20.625" style="26" customWidth="1"/>
    <col min="12" max="12" width="4.625" style="26" customWidth="1"/>
    <col min="13" max="14" width="20.625" style="26" customWidth="1"/>
    <col min="15" max="16" width="4.625" style="26" customWidth="1"/>
    <col min="17" max="17" width="9.5" style="26" hidden="1" customWidth="1"/>
    <col min="18" max="20" width="10.5" style="26" hidden="1" customWidth="1"/>
    <col min="21" max="16384" width="9" style="26" hidden="1"/>
  </cols>
  <sheetData>
    <row r="1" spans="2:18" s="8" customFormat="1" ht="30" customHeight="1">
      <c r="K1" s="9"/>
    </row>
    <row r="2" spans="2:18" s="8" customFormat="1" ht="15" customHeight="1">
      <c r="B2" s="13"/>
      <c r="C2" s="13"/>
      <c r="D2" s="13"/>
      <c r="E2" s="13"/>
      <c r="F2" s="13"/>
      <c r="G2" s="13"/>
      <c r="I2" s="1"/>
      <c r="J2" s="1"/>
      <c r="K2" s="2"/>
      <c r="L2" s="1"/>
      <c r="M2" s="1"/>
      <c r="N2" s="2"/>
      <c r="O2" s="1"/>
    </row>
    <row r="3" spans="2:18" s="8" customFormat="1" ht="20.100000000000001" customHeight="1">
      <c r="B3" s="13"/>
      <c r="C3" s="13" t="s">
        <v>7</v>
      </c>
      <c r="D3" s="44" t="s">
        <v>9</v>
      </c>
      <c r="E3" s="44"/>
      <c r="F3" s="44"/>
      <c r="G3" s="13"/>
      <c r="I3" s="1"/>
      <c r="J3" s="3" t="s">
        <v>11</v>
      </c>
      <c r="K3" s="35">
        <f>AVERAGE(D9,F9)</f>
        <v>1.05</v>
      </c>
      <c r="L3" s="1"/>
      <c r="M3" s="15" t="s">
        <v>18</v>
      </c>
      <c r="N3" s="23">
        <f>((D17*D11)-(K3*D11))*D13*10000*D41</f>
        <v>-550725</v>
      </c>
      <c r="O3" s="1"/>
      <c r="Q3" s="36"/>
      <c r="R3" s="36"/>
    </row>
    <row r="4" spans="2:18" s="8" customFormat="1" ht="15" customHeight="1" thickBot="1">
      <c r="B4" s="13"/>
      <c r="C4" s="13"/>
      <c r="D4" s="7"/>
      <c r="E4" s="7"/>
      <c r="F4" s="7"/>
      <c r="G4" s="13"/>
      <c r="I4" s="1"/>
      <c r="J4" s="4"/>
      <c r="K4" s="11"/>
      <c r="L4" s="1"/>
      <c r="M4" s="1"/>
      <c r="N4" s="12"/>
      <c r="O4" s="1"/>
      <c r="Q4" s="36"/>
      <c r="R4" s="37"/>
    </row>
    <row r="5" spans="2:18" s="8" customFormat="1" ht="20.100000000000001" customHeight="1" thickBot="1">
      <c r="B5" s="13"/>
      <c r="C5" s="13" t="s">
        <v>8</v>
      </c>
      <c r="D5" s="45" t="s">
        <v>33</v>
      </c>
      <c r="E5" s="46"/>
      <c r="F5" s="47"/>
      <c r="G5" s="13"/>
      <c r="I5" s="1"/>
      <c r="J5" s="3" t="s">
        <v>12</v>
      </c>
      <c r="K5" s="22">
        <f>D13*D11</f>
        <v>2.1</v>
      </c>
      <c r="L5" s="1"/>
      <c r="M5" s="15" t="s">
        <v>23</v>
      </c>
      <c r="N5" s="35">
        <f>((D9*100-(D7-K15)/(D11*D13*10000))/100)</f>
        <v>0.61821952380952383</v>
      </c>
      <c r="O5" s="1"/>
    </row>
    <row r="6" spans="2:18" s="8" customFormat="1" ht="15" customHeight="1" thickBot="1">
      <c r="B6" s="13"/>
      <c r="C6" s="13"/>
      <c r="D6" s="7"/>
      <c r="E6" s="7"/>
      <c r="F6" s="7"/>
      <c r="G6" s="13"/>
      <c r="I6" s="1"/>
      <c r="J6" s="4"/>
      <c r="K6" s="12"/>
      <c r="L6" s="1"/>
      <c r="M6" s="16"/>
      <c r="N6" s="5"/>
      <c r="O6" s="1"/>
    </row>
    <row r="7" spans="2:18" s="8" customFormat="1" ht="20.100000000000001" customHeight="1" thickBot="1">
      <c r="B7" s="13"/>
      <c r="C7" s="13" t="s">
        <v>1</v>
      </c>
      <c r="D7" s="41">
        <v>1000000</v>
      </c>
      <c r="E7" s="42"/>
      <c r="F7" s="43"/>
      <c r="G7" s="13"/>
      <c r="I7" s="1"/>
      <c r="J7" s="4" t="s">
        <v>0</v>
      </c>
      <c r="K7" s="35">
        <f>(F9-D9)/(D11-1)</f>
        <v>5.0000000000000044E-3</v>
      </c>
      <c r="L7" s="1"/>
      <c r="M7" s="1"/>
      <c r="N7" s="1"/>
      <c r="O7" s="1"/>
    </row>
    <row r="8" spans="2:18" s="8" customFormat="1" ht="15" customHeight="1" thickBot="1">
      <c r="B8" s="13"/>
      <c r="C8" s="13"/>
      <c r="D8" s="7"/>
      <c r="E8" s="7"/>
      <c r="F8" s="7"/>
      <c r="G8" s="13"/>
      <c r="I8" s="1"/>
      <c r="J8" s="4"/>
      <c r="K8" s="12"/>
      <c r="L8" s="1"/>
      <c r="M8" s="1"/>
      <c r="N8" s="1"/>
      <c r="O8" s="1"/>
    </row>
    <row r="9" spans="2:18" s="8" customFormat="1" ht="20.100000000000001" customHeight="1" thickBot="1">
      <c r="B9" s="13"/>
      <c r="C9" s="13" t="s">
        <v>2</v>
      </c>
      <c r="D9" s="34">
        <v>1</v>
      </c>
      <c r="E9" s="14" t="s">
        <v>6</v>
      </c>
      <c r="F9" s="34">
        <v>1.1000000000000001</v>
      </c>
      <c r="G9" s="13"/>
      <c r="I9" s="1"/>
      <c r="J9" s="4" t="s">
        <v>13</v>
      </c>
      <c r="K9" s="23">
        <f>D11*K3*D13*D41*10000*0.04</f>
        <v>92521.8</v>
      </c>
      <c r="L9" s="1"/>
      <c r="M9" s="1"/>
      <c r="N9" s="1"/>
      <c r="O9" s="1"/>
    </row>
    <row r="10" spans="2:18" s="8" customFormat="1" ht="15" customHeight="1" thickBot="1">
      <c r="B10" s="13"/>
      <c r="C10" s="13"/>
      <c r="D10" s="7"/>
      <c r="E10" s="7"/>
      <c r="F10" s="7"/>
      <c r="G10" s="13"/>
      <c r="I10" s="1"/>
      <c r="J10" s="4"/>
      <c r="K10" s="12"/>
      <c r="L10" s="1"/>
      <c r="M10" s="1"/>
      <c r="N10" s="1"/>
      <c r="O10" s="1"/>
    </row>
    <row r="11" spans="2:18" s="8" customFormat="1" ht="20.100000000000001" customHeight="1" thickBot="1">
      <c r="B11" s="13"/>
      <c r="C11" s="13" t="s">
        <v>3</v>
      </c>
      <c r="D11" s="48">
        <v>21</v>
      </c>
      <c r="E11" s="49"/>
      <c r="F11" s="50"/>
      <c r="G11" s="13"/>
      <c r="I11" s="1"/>
      <c r="J11" s="4" t="s">
        <v>14</v>
      </c>
      <c r="K11" s="23">
        <f>D13*10000*D11*0.04*D9*D41</f>
        <v>88116</v>
      </c>
      <c r="L11" s="1"/>
      <c r="M11" s="1"/>
      <c r="N11" s="1"/>
      <c r="O11" s="1"/>
      <c r="Q11" s="26"/>
    </row>
    <row r="12" spans="2:18" s="8" customFormat="1" ht="15" customHeight="1" thickBot="1">
      <c r="B12" s="13"/>
      <c r="C12" s="18"/>
      <c r="D12" s="7"/>
      <c r="E12" s="7"/>
      <c r="F12" s="7"/>
      <c r="G12" s="13"/>
      <c r="I12" s="1"/>
      <c r="J12" s="4"/>
      <c r="K12" s="12"/>
      <c r="L12" s="1"/>
      <c r="M12" s="1"/>
      <c r="N12" s="1"/>
      <c r="O12" s="1"/>
      <c r="Q12" s="26"/>
    </row>
    <row r="13" spans="2:18" s="8" customFormat="1" ht="20.100000000000001" customHeight="1" thickBot="1">
      <c r="B13" s="13"/>
      <c r="C13" s="13" t="s">
        <v>19</v>
      </c>
      <c r="D13" s="51">
        <v>0.1</v>
      </c>
      <c r="E13" s="52"/>
      <c r="F13" s="53"/>
      <c r="G13" s="13"/>
      <c r="I13" s="1"/>
      <c r="J13" s="4" t="s">
        <v>15</v>
      </c>
      <c r="K13" s="23">
        <f>-K3*D13*D41*10000</f>
        <v>-110145.00000000001</v>
      </c>
      <c r="L13" s="1"/>
      <c r="M13" s="1"/>
      <c r="N13" s="1"/>
      <c r="O13" s="1"/>
      <c r="Q13" s="26"/>
    </row>
    <row r="14" spans="2:18" s="8" customFormat="1" ht="15" customHeight="1" thickBot="1">
      <c r="B14" s="13"/>
      <c r="C14" s="17" t="s">
        <v>34</v>
      </c>
      <c r="D14" s="7"/>
      <c r="E14" s="7"/>
      <c r="F14" s="7"/>
      <c r="G14" s="13"/>
      <c r="I14" s="1"/>
      <c r="J14" s="4"/>
      <c r="K14" s="12"/>
      <c r="L14" s="1"/>
      <c r="M14" s="1"/>
      <c r="N14" s="1"/>
      <c r="O14" s="1"/>
      <c r="Q14" s="26"/>
    </row>
    <row r="15" spans="2:18" s="8" customFormat="1" ht="20.100000000000001" customHeight="1" thickBot="1">
      <c r="B15" s="13"/>
      <c r="C15" s="13" t="s">
        <v>5</v>
      </c>
      <c r="D15" s="54">
        <v>10</v>
      </c>
      <c r="E15" s="55"/>
      <c r="F15" s="56"/>
      <c r="G15" s="13"/>
      <c r="I15" s="1"/>
      <c r="J15" s="4" t="s">
        <v>16</v>
      </c>
      <c r="K15" s="23">
        <f>K11-K13</f>
        <v>198261</v>
      </c>
      <c r="L15" s="1"/>
      <c r="M15" s="1"/>
      <c r="N15" s="1"/>
      <c r="O15" s="1"/>
      <c r="Q15" s="26"/>
    </row>
    <row r="16" spans="2:18" s="8" customFormat="1" ht="15" customHeight="1" thickBot="1">
      <c r="B16" s="13"/>
      <c r="C16" s="13"/>
      <c r="D16" s="7"/>
      <c r="E16" s="7"/>
      <c r="F16" s="7"/>
      <c r="G16" s="13"/>
      <c r="I16" s="1"/>
      <c r="J16" s="4"/>
      <c r="K16" s="12"/>
      <c r="L16" s="1"/>
      <c r="M16" s="1"/>
      <c r="N16" s="1"/>
      <c r="O16" s="1"/>
      <c r="Q16" s="36"/>
    </row>
    <row r="17" spans="2:17" s="8" customFormat="1" ht="20.100000000000001" customHeight="1" thickBot="1">
      <c r="B17" s="13"/>
      <c r="C17" s="13" t="s">
        <v>4</v>
      </c>
      <c r="D17" s="57">
        <v>0.8</v>
      </c>
      <c r="E17" s="58"/>
      <c r="F17" s="59"/>
      <c r="G17" s="13"/>
      <c r="I17" s="1"/>
      <c r="J17" s="4" t="s">
        <v>17</v>
      </c>
      <c r="K17" s="24">
        <f>((D7+K13)/K11)</f>
        <v>10.098676744291616</v>
      </c>
      <c r="L17" s="1"/>
      <c r="M17" s="1"/>
      <c r="N17" s="1"/>
      <c r="O17" s="1"/>
      <c r="Q17" s="36"/>
    </row>
    <row r="18" spans="2:17" s="8" customFormat="1">
      <c r="B18" s="13"/>
      <c r="C18" s="13"/>
      <c r="D18" s="13"/>
      <c r="E18" s="13"/>
      <c r="F18" s="13"/>
      <c r="G18" s="13"/>
      <c r="I18" s="1"/>
      <c r="J18" s="1"/>
      <c r="K18" s="6"/>
      <c r="L18" s="1"/>
      <c r="M18" s="1"/>
      <c r="N18" s="1"/>
      <c r="O18" s="1"/>
      <c r="Q18" s="36"/>
    </row>
    <row r="19" spans="2:17" s="8" customFormat="1" ht="30" customHeight="1" thickBo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Q19" s="36"/>
    </row>
    <row r="20" spans="2:17" s="8" customFormat="1" ht="30" customHeight="1">
      <c r="Q20" s="36"/>
    </row>
    <row r="21" spans="2:17" s="8" customFormat="1" ht="15" customHeight="1">
      <c r="B21" s="13"/>
      <c r="C21" s="13"/>
      <c r="D21" s="13"/>
      <c r="E21" s="13"/>
      <c r="F21" s="13"/>
      <c r="G21" s="13"/>
      <c r="I21" s="1"/>
      <c r="J21" s="1"/>
      <c r="K21" s="2"/>
      <c r="L21" s="1"/>
      <c r="M21" s="1"/>
      <c r="N21" s="2"/>
      <c r="O21" s="1"/>
      <c r="Q21" s="36"/>
    </row>
    <row r="22" spans="2:17" s="8" customFormat="1" ht="20.100000000000001" customHeight="1">
      <c r="B22" s="13"/>
      <c r="C22" s="13" t="s">
        <v>7</v>
      </c>
      <c r="D22" s="44" t="s">
        <v>20</v>
      </c>
      <c r="E22" s="44"/>
      <c r="F22" s="44"/>
      <c r="G22" s="13"/>
      <c r="I22" s="1"/>
      <c r="J22" s="3" t="s">
        <v>11</v>
      </c>
      <c r="K22" s="35">
        <f>AVERAGE(D28,F28)</f>
        <v>1.05</v>
      </c>
      <c r="L22" s="1"/>
      <c r="M22" s="15" t="s">
        <v>18</v>
      </c>
      <c r="N22" s="23">
        <f>((K22*D30)-(D36*D30))*D32*10000*F41</f>
        <v>-330592.49999999994</v>
      </c>
      <c r="O22" s="1"/>
      <c r="Q22" s="36"/>
    </row>
    <row r="23" spans="2:17" s="8" customFormat="1" ht="15" customHeight="1" thickBot="1">
      <c r="B23" s="13"/>
      <c r="C23" s="13"/>
      <c r="D23" s="7"/>
      <c r="E23" s="7"/>
      <c r="F23" s="7"/>
      <c r="G23" s="13"/>
      <c r="I23" s="1"/>
      <c r="J23" s="4"/>
      <c r="K23" s="11"/>
      <c r="L23" s="1"/>
      <c r="M23" s="1"/>
      <c r="N23" s="12"/>
      <c r="O23" s="1"/>
      <c r="Q23" s="36"/>
    </row>
    <row r="24" spans="2:17" s="8" customFormat="1" ht="20.100000000000001" customHeight="1" thickBot="1">
      <c r="B24" s="13"/>
      <c r="C24" s="13" t="s">
        <v>8</v>
      </c>
      <c r="D24" s="45" t="s">
        <v>33</v>
      </c>
      <c r="E24" s="46"/>
      <c r="F24" s="47"/>
      <c r="G24" s="13"/>
      <c r="I24" s="1"/>
      <c r="J24" s="3" t="s">
        <v>12</v>
      </c>
      <c r="K24" s="22">
        <f>D32*D30</f>
        <v>2.1</v>
      </c>
      <c r="L24" s="1"/>
      <c r="M24" s="15" t="s">
        <v>23</v>
      </c>
      <c r="N24" s="35">
        <f>(F28*100+(D26-K34)/(D30*D32*10000))/100</f>
        <v>1.4775374761904763</v>
      </c>
      <c r="O24" s="1"/>
      <c r="Q24" s="36"/>
    </row>
    <row r="25" spans="2:17" s="8" customFormat="1" ht="15" customHeight="1" thickBot="1">
      <c r="B25" s="13"/>
      <c r="C25" s="13"/>
      <c r="D25" s="7"/>
      <c r="E25" s="7"/>
      <c r="F25" s="7"/>
      <c r="G25" s="13"/>
      <c r="I25" s="1"/>
      <c r="J25" s="4"/>
      <c r="K25" s="12"/>
      <c r="L25" s="1"/>
      <c r="M25" s="16"/>
      <c r="N25" s="5"/>
      <c r="O25" s="1"/>
      <c r="Q25" s="36"/>
    </row>
    <row r="26" spans="2:17" s="8" customFormat="1" ht="20.100000000000001" customHeight="1" thickBot="1">
      <c r="B26" s="13"/>
      <c r="C26" s="13" t="s">
        <v>1</v>
      </c>
      <c r="D26" s="41">
        <v>1000000</v>
      </c>
      <c r="E26" s="42"/>
      <c r="F26" s="43"/>
      <c r="G26" s="13"/>
      <c r="I26" s="1"/>
      <c r="J26" s="4" t="s">
        <v>0</v>
      </c>
      <c r="K26" s="35">
        <f>(F28-D28)/(D30-1)</f>
        <v>5.0000000000000044E-3</v>
      </c>
      <c r="L26" s="1"/>
      <c r="M26" s="1"/>
      <c r="N26" s="1"/>
      <c r="O26" s="1"/>
      <c r="Q26" s="36"/>
    </row>
    <row r="27" spans="2:17" s="8" customFormat="1" ht="15" customHeight="1" thickBot="1">
      <c r="B27" s="13"/>
      <c r="C27" s="13"/>
      <c r="D27" s="7"/>
      <c r="E27" s="7"/>
      <c r="F27" s="7"/>
      <c r="G27" s="13"/>
      <c r="I27" s="1"/>
      <c r="J27" s="4"/>
      <c r="K27" s="12"/>
      <c r="L27" s="1"/>
      <c r="M27" s="1"/>
      <c r="N27" s="1"/>
      <c r="O27" s="1"/>
      <c r="Q27" s="36"/>
    </row>
    <row r="28" spans="2:17" s="8" customFormat="1" ht="20.100000000000001" customHeight="1" thickBot="1">
      <c r="B28" s="13"/>
      <c r="C28" s="13" t="s">
        <v>2</v>
      </c>
      <c r="D28" s="34">
        <v>1</v>
      </c>
      <c r="E28" s="14" t="s">
        <v>6</v>
      </c>
      <c r="F28" s="34">
        <v>1.1000000000000001</v>
      </c>
      <c r="G28" s="13"/>
      <c r="I28" s="1"/>
      <c r="J28" s="4" t="s">
        <v>13</v>
      </c>
      <c r="K28" s="23">
        <f>ROUNDUP(D30*K22*D32*F41*10000*0.04,0)</f>
        <v>92566</v>
      </c>
      <c r="L28" s="1"/>
      <c r="M28" s="1"/>
      <c r="N28" s="1"/>
      <c r="O28" s="1"/>
      <c r="Q28" s="36"/>
    </row>
    <row r="29" spans="2:17" s="8" customFormat="1" ht="15" customHeight="1" thickBot="1">
      <c r="B29" s="13"/>
      <c r="C29" s="13"/>
      <c r="D29" s="7"/>
      <c r="E29" s="7"/>
      <c r="F29" s="7"/>
      <c r="G29" s="13"/>
      <c r="I29" s="1"/>
      <c r="J29" s="4"/>
      <c r="K29" s="12"/>
      <c r="L29" s="1"/>
      <c r="M29" s="1"/>
      <c r="N29" s="1"/>
      <c r="O29" s="1"/>
      <c r="Q29" s="36"/>
    </row>
    <row r="30" spans="2:17" s="8" customFormat="1" ht="20.100000000000001" customHeight="1" thickBot="1">
      <c r="B30" s="13"/>
      <c r="C30" s="13" t="s">
        <v>3</v>
      </c>
      <c r="D30" s="48">
        <v>21</v>
      </c>
      <c r="E30" s="49"/>
      <c r="F30" s="50"/>
      <c r="G30" s="13"/>
      <c r="I30" s="1"/>
      <c r="J30" s="4" t="s">
        <v>14</v>
      </c>
      <c r="K30" s="23">
        <f>D32*10000*D30*0.04*F28*F41</f>
        <v>96973.800000000017</v>
      </c>
      <c r="L30" s="1"/>
      <c r="M30" s="1"/>
      <c r="N30" s="1"/>
      <c r="O30" s="1"/>
      <c r="Q30" s="36"/>
    </row>
    <row r="31" spans="2:17" s="8" customFormat="1" ht="15" customHeight="1" thickBot="1">
      <c r="B31" s="13"/>
      <c r="C31" s="18"/>
      <c r="D31" s="7"/>
      <c r="E31" s="7"/>
      <c r="F31" s="7"/>
      <c r="G31" s="13"/>
      <c r="I31" s="1"/>
      <c r="J31" s="4"/>
      <c r="K31" s="12"/>
      <c r="L31" s="1"/>
      <c r="M31" s="1"/>
      <c r="N31" s="1"/>
      <c r="O31" s="1"/>
      <c r="Q31" s="36"/>
    </row>
    <row r="32" spans="2:17" s="8" customFormat="1" ht="20.100000000000001" customHeight="1" thickBot="1">
      <c r="B32" s="13"/>
      <c r="C32" s="13" t="s">
        <v>19</v>
      </c>
      <c r="D32" s="51">
        <v>0.1</v>
      </c>
      <c r="E32" s="52"/>
      <c r="F32" s="53"/>
      <c r="G32" s="13"/>
      <c r="I32" s="1"/>
      <c r="J32" s="4" t="s">
        <v>15</v>
      </c>
      <c r="K32" s="23">
        <f>-K22*D32*F41*10000</f>
        <v>-110197.50000000001</v>
      </c>
      <c r="L32" s="1"/>
      <c r="M32" s="1"/>
      <c r="N32" s="1"/>
      <c r="O32" s="1"/>
    </row>
    <row r="33" spans="1:16" s="8" customFormat="1" ht="15" customHeight="1" thickBot="1">
      <c r="B33" s="13"/>
      <c r="C33" s="17" t="s">
        <v>34</v>
      </c>
      <c r="D33" s="7"/>
      <c r="E33" s="7"/>
      <c r="F33" s="7"/>
      <c r="G33" s="13"/>
      <c r="I33" s="1"/>
      <c r="J33" s="4"/>
      <c r="K33" s="12"/>
      <c r="L33" s="1"/>
      <c r="M33" s="1"/>
      <c r="N33" s="1"/>
      <c r="O33" s="1"/>
    </row>
    <row r="34" spans="1:16" s="8" customFormat="1" ht="20.100000000000001" customHeight="1" thickBot="1">
      <c r="B34" s="13"/>
      <c r="C34" s="13" t="s">
        <v>5</v>
      </c>
      <c r="D34" s="54">
        <v>10</v>
      </c>
      <c r="E34" s="55"/>
      <c r="F34" s="56"/>
      <c r="G34" s="13"/>
      <c r="I34" s="1"/>
      <c r="J34" s="4" t="s">
        <v>16</v>
      </c>
      <c r="K34" s="23">
        <f>K30-K32</f>
        <v>207171.30000000005</v>
      </c>
      <c r="L34" s="1"/>
      <c r="M34" s="1"/>
      <c r="N34" s="1"/>
      <c r="O34" s="1"/>
    </row>
    <row r="35" spans="1:16" s="8" customFormat="1" ht="15" customHeight="1" thickBot="1">
      <c r="B35" s="13"/>
      <c r="C35" s="13"/>
      <c r="D35" s="7"/>
      <c r="E35" s="7"/>
      <c r="F35" s="7"/>
      <c r="G35" s="13"/>
      <c r="I35" s="1"/>
      <c r="J35" s="4"/>
      <c r="K35" s="12"/>
      <c r="L35" s="1"/>
      <c r="M35" s="1"/>
      <c r="N35" s="1"/>
      <c r="O35" s="1"/>
    </row>
    <row r="36" spans="1:16" s="8" customFormat="1" ht="20.100000000000001" customHeight="1" thickBot="1">
      <c r="B36" s="13"/>
      <c r="C36" s="13" t="s">
        <v>4</v>
      </c>
      <c r="D36" s="57">
        <v>1.2</v>
      </c>
      <c r="E36" s="58"/>
      <c r="F36" s="59"/>
      <c r="G36" s="13"/>
      <c r="I36" s="1"/>
      <c r="J36" s="4" t="s">
        <v>17</v>
      </c>
      <c r="K36" s="24">
        <f>((D26+K32)/K30)</f>
        <v>9.1757000344422917</v>
      </c>
      <c r="L36" s="1"/>
      <c r="M36" s="1"/>
      <c r="N36" s="1"/>
      <c r="O36" s="1"/>
    </row>
    <row r="37" spans="1:16" s="8" customFormat="1" ht="15" customHeight="1">
      <c r="B37" s="13"/>
      <c r="C37" s="13"/>
      <c r="D37" s="13"/>
      <c r="E37" s="13"/>
      <c r="F37" s="13"/>
      <c r="G37" s="13"/>
      <c r="I37" s="1"/>
      <c r="J37" s="1"/>
      <c r="K37" s="6"/>
      <c r="L37" s="1"/>
      <c r="M37" s="1"/>
      <c r="N37" s="1"/>
      <c r="O37" s="1"/>
    </row>
    <row r="38" spans="1:16" s="8" customFormat="1" ht="30" customHeight="1" thickBot="1">
      <c r="A38" s="1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0"/>
    </row>
    <row r="39" spans="1:16" ht="13.5" customHeight="1">
      <c r="A39" s="25"/>
      <c r="D39" s="27"/>
      <c r="E39" s="27"/>
      <c r="F39" s="27"/>
      <c r="G39" s="27"/>
      <c r="L39" s="27"/>
      <c r="M39" s="28"/>
      <c r="N39" s="25"/>
      <c r="O39" s="25"/>
      <c r="P39" s="25"/>
    </row>
    <row r="40" spans="1:16" ht="15" customHeight="1">
      <c r="A40" s="25"/>
      <c r="B40" s="13"/>
      <c r="C40" s="13"/>
      <c r="D40" s="7"/>
      <c r="E40" s="7"/>
      <c r="F40" s="7"/>
      <c r="G40" s="13"/>
      <c r="L40" s="27"/>
      <c r="M40" s="28"/>
      <c r="N40" s="25"/>
      <c r="O40" s="25"/>
      <c r="P40" s="25"/>
    </row>
    <row r="41" spans="1:16" ht="20.100000000000001" customHeight="1">
      <c r="A41" s="25"/>
      <c r="B41" s="13"/>
      <c r="C41" s="13" t="s">
        <v>37</v>
      </c>
      <c r="D41" s="40" t="str">
        <f>LEFT(チャート!B1,FIND("-",チャート!B1)-2)</f>
        <v>104.90</v>
      </c>
      <c r="E41" s="38" t="s">
        <v>36</v>
      </c>
      <c r="F41" s="40" t="str">
        <f>RIGHT(チャート!B1,FIND("-",チャート!B1)-2)</f>
        <v>104.95</v>
      </c>
      <c r="G41" s="13"/>
      <c r="I41" s="33" t="s">
        <v>31</v>
      </c>
      <c r="J41" s="26" t="s">
        <v>32</v>
      </c>
      <c r="K41" s="28"/>
      <c r="L41" s="27"/>
      <c r="M41" s="28"/>
      <c r="N41" s="25"/>
      <c r="O41" s="25"/>
      <c r="P41" s="25"/>
    </row>
    <row r="42" spans="1:16" ht="15" customHeight="1">
      <c r="A42" s="25"/>
      <c r="B42" s="13"/>
      <c r="C42" s="17" t="s">
        <v>38</v>
      </c>
      <c r="D42" s="13"/>
      <c r="E42" s="13"/>
      <c r="F42" s="13"/>
      <c r="G42" s="13"/>
      <c r="I42" s="31" t="s">
        <v>26</v>
      </c>
      <c r="J42" s="32" t="s">
        <v>27</v>
      </c>
      <c r="K42" s="28"/>
      <c r="L42" s="27"/>
      <c r="M42" s="28"/>
      <c r="N42" s="25"/>
      <c r="O42" s="25"/>
      <c r="P42" s="25"/>
    </row>
    <row r="43" spans="1:16">
      <c r="A43" s="25"/>
      <c r="C43" s="39"/>
      <c r="H43" s="27"/>
      <c r="I43" s="31" t="s">
        <v>25</v>
      </c>
      <c r="J43" s="32" t="s">
        <v>30</v>
      </c>
      <c r="K43" s="28"/>
      <c r="L43" s="27"/>
      <c r="M43" s="28"/>
      <c r="N43" s="25"/>
      <c r="O43" s="25"/>
      <c r="P43" s="25"/>
    </row>
    <row r="44" spans="1:16">
      <c r="A44" s="25"/>
      <c r="D44" s="27"/>
      <c r="E44" s="27"/>
      <c r="F44" s="27"/>
      <c r="G44" s="27"/>
      <c r="H44" s="27"/>
      <c r="I44" s="31" t="s">
        <v>28</v>
      </c>
      <c r="J44" s="32" t="s">
        <v>29</v>
      </c>
      <c r="K44" s="28"/>
      <c r="L44" s="27"/>
      <c r="M44" s="28"/>
      <c r="N44" s="25"/>
      <c r="O44" s="25"/>
      <c r="P44" s="25"/>
    </row>
    <row r="45" spans="1:16">
      <c r="A45" s="25"/>
      <c r="D45" s="27"/>
      <c r="E45" s="27"/>
      <c r="F45" s="27"/>
      <c r="G45" s="27"/>
      <c r="H45" s="27"/>
      <c r="I45" s="31"/>
      <c r="J45" s="25"/>
      <c r="K45" s="28"/>
      <c r="L45" s="27"/>
      <c r="M45" s="28"/>
      <c r="N45" s="25"/>
      <c r="O45" s="25"/>
      <c r="P45" s="25"/>
    </row>
    <row r="46" spans="1:16">
      <c r="A46" s="25"/>
      <c r="D46" s="27"/>
      <c r="E46" s="27"/>
      <c r="F46" s="27"/>
      <c r="G46" s="27"/>
      <c r="H46" s="27"/>
      <c r="I46" s="27"/>
      <c r="J46" s="25"/>
      <c r="K46" s="28"/>
      <c r="L46" s="27"/>
      <c r="M46" s="28"/>
      <c r="N46" s="25"/>
      <c r="O46" s="25"/>
      <c r="P46" s="25"/>
    </row>
    <row r="47" spans="1:16" hidden="1">
      <c r="A47" s="25"/>
      <c r="D47" s="27"/>
      <c r="E47" s="27"/>
      <c r="F47" s="27"/>
      <c r="G47" s="27"/>
      <c r="H47" s="27"/>
      <c r="I47" s="27"/>
      <c r="J47" s="25"/>
      <c r="K47" s="28"/>
      <c r="L47" s="27"/>
      <c r="M47" s="28"/>
      <c r="N47" s="25"/>
      <c r="O47" s="25"/>
      <c r="P47" s="25"/>
    </row>
    <row r="48" spans="1:16" hidden="1">
      <c r="A48" s="25"/>
      <c r="D48" s="27"/>
      <c r="E48" s="27"/>
      <c r="F48" s="27"/>
      <c r="G48" s="27"/>
      <c r="H48" s="27"/>
      <c r="I48" s="27"/>
      <c r="J48" s="25"/>
      <c r="K48" s="28"/>
      <c r="L48" s="27"/>
      <c r="M48" s="28"/>
      <c r="N48" s="25"/>
      <c r="O48" s="25"/>
      <c r="P48" s="25"/>
    </row>
    <row r="49" spans="1:21" hidden="1">
      <c r="A49" s="25"/>
      <c r="D49" s="27"/>
      <c r="E49" s="27"/>
      <c r="F49" s="27"/>
      <c r="G49" s="27"/>
      <c r="H49" s="27"/>
      <c r="I49" s="27"/>
      <c r="J49" s="25"/>
      <c r="K49" s="28"/>
      <c r="L49" s="27"/>
      <c r="M49" s="28"/>
      <c r="N49" s="25"/>
      <c r="O49" s="25"/>
      <c r="P49" s="25"/>
    </row>
    <row r="50" spans="1:21" hidden="1">
      <c r="A50" s="25"/>
      <c r="D50" s="27"/>
      <c r="E50" s="27"/>
      <c r="F50" s="27"/>
      <c r="G50" s="27"/>
      <c r="H50" s="27"/>
      <c r="I50" s="27"/>
      <c r="J50" s="25"/>
      <c r="K50" s="28"/>
      <c r="L50" s="27"/>
      <c r="M50" s="28"/>
      <c r="N50" s="25"/>
      <c r="O50" s="25"/>
      <c r="P50" s="25"/>
    </row>
    <row r="51" spans="1:21" hidden="1">
      <c r="A51" s="25"/>
      <c r="D51" s="27"/>
      <c r="E51" s="27"/>
      <c r="F51" s="27"/>
      <c r="G51" s="27"/>
      <c r="H51" s="27"/>
      <c r="I51" s="27"/>
      <c r="J51" s="25"/>
      <c r="K51" s="28"/>
      <c r="L51" s="27"/>
      <c r="M51" s="28"/>
      <c r="N51" s="25"/>
      <c r="O51" s="25"/>
      <c r="P51" s="25"/>
    </row>
    <row r="52" spans="1:21" hidden="1">
      <c r="A52" s="25"/>
      <c r="D52" s="27"/>
      <c r="E52" s="27"/>
      <c r="F52" s="27"/>
      <c r="G52" s="27"/>
      <c r="H52" s="27"/>
      <c r="I52" s="27"/>
      <c r="J52" s="25"/>
      <c r="K52" s="28"/>
      <c r="L52" s="27"/>
      <c r="M52" s="28"/>
      <c r="N52" s="25"/>
      <c r="O52" s="25"/>
      <c r="P52" s="25"/>
    </row>
    <row r="53" spans="1:21" hidden="1">
      <c r="A53" s="25"/>
      <c r="D53" s="27"/>
      <c r="E53" s="27"/>
      <c r="F53" s="27"/>
      <c r="G53" s="27"/>
      <c r="H53" s="27"/>
      <c r="I53" s="27"/>
      <c r="J53" s="25"/>
      <c r="K53" s="28"/>
      <c r="L53" s="27"/>
      <c r="M53" s="28"/>
      <c r="N53" s="25"/>
      <c r="O53" s="25"/>
      <c r="P53" s="25"/>
    </row>
    <row r="54" spans="1:21" hidden="1">
      <c r="A54" s="25"/>
      <c r="D54" s="27"/>
      <c r="E54" s="27"/>
      <c r="F54" s="27"/>
      <c r="G54" s="27"/>
      <c r="H54" s="27"/>
      <c r="I54" s="27"/>
      <c r="J54" s="25"/>
      <c r="K54" s="28"/>
      <c r="L54" s="27"/>
      <c r="M54" s="28"/>
      <c r="N54" s="25"/>
      <c r="O54" s="25"/>
      <c r="P54" s="25"/>
    </row>
    <row r="55" spans="1:21" hidden="1">
      <c r="A55" s="25"/>
      <c r="D55" s="27"/>
      <c r="E55" s="27"/>
      <c r="F55" s="27"/>
      <c r="G55" s="27"/>
      <c r="H55" s="27"/>
      <c r="I55" s="27"/>
      <c r="J55" s="25"/>
      <c r="K55" s="28"/>
      <c r="L55" s="27"/>
      <c r="M55" s="28"/>
      <c r="N55" s="25"/>
      <c r="O55" s="25"/>
      <c r="P55" s="25"/>
    </row>
    <row r="56" spans="1:21" hidden="1">
      <c r="A56" s="25"/>
      <c r="D56" s="27"/>
      <c r="E56" s="27"/>
      <c r="F56" s="27"/>
      <c r="G56" s="27"/>
      <c r="H56" s="27"/>
      <c r="I56" s="27"/>
      <c r="J56" s="27"/>
      <c r="K56" s="28"/>
      <c r="L56" s="27"/>
      <c r="M56" s="28"/>
      <c r="N56" s="25"/>
      <c r="O56" s="25"/>
      <c r="P56" s="25"/>
    </row>
    <row r="57" spans="1:21" hidden="1">
      <c r="A57" s="25"/>
      <c r="D57" s="27"/>
      <c r="E57" s="27"/>
      <c r="F57" s="27"/>
      <c r="G57" s="27"/>
      <c r="H57" s="27"/>
      <c r="I57" s="27"/>
      <c r="J57" s="27"/>
      <c r="K57" s="28"/>
      <c r="L57" s="27"/>
      <c r="M57" s="28"/>
      <c r="N57" s="25"/>
      <c r="O57" s="25"/>
      <c r="P57" s="25"/>
    </row>
    <row r="58" spans="1:21" hidden="1">
      <c r="D58" s="27"/>
      <c r="E58" s="27"/>
      <c r="F58" s="27"/>
      <c r="G58" s="27"/>
      <c r="H58" s="27"/>
      <c r="I58" s="27"/>
      <c r="J58" s="27"/>
      <c r="K58" s="28"/>
      <c r="L58" s="27"/>
      <c r="M58" s="28"/>
      <c r="N58" s="25"/>
    </row>
    <row r="59" spans="1:21" hidden="1">
      <c r="D59" s="27"/>
      <c r="E59" s="27"/>
      <c r="F59" s="27"/>
      <c r="G59" s="27"/>
      <c r="H59" s="27"/>
      <c r="I59" s="27"/>
      <c r="J59" s="27"/>
      <c r="K59" s="28"/>
      <c r="L59" s="27"/>
      <c r="M59" s="28"/>
      <c r="N59" s="25"/>
    </row>
    <row r="60" spans="1:21" hidden="1">
      <c r="D60" s="27"/>
      <c r="E60" s="27"/>
      <c r="F60" s="27"/>
      <c r="G60" s="27"/>
      <c r="H60" s="27"/>
      <c r="I60" s="27"/>
      <c r="J60" s="27"/>
      <c r="K60" s="28"/>
      <c r="L60" s="27"/>
      <c r="M60" s="28"/>
      <c r="N60" s="25"/>
    </row>
    <row r="61" spans="1:21" hidden="1">
      <c r="D61" s="27"/>
      <c r="E61" s="27"/>
      <c r="F61" s="27"/>
      <c r="G61" s="27"/>
      <c r="H61" s="27"/>
      <c r="I61" s="27"/>
      <c r="J61" s="27"/>
      <c r="K61" s="28"/>
      <c r="L61" s="27"/>
      <c r="M61" s="28"/>
      <c r="N61" s="25"/>
    </row>
    <row r="62" spans="1:21" hidden="1">
      <c r="A62" s="25"/>
      <c r="D62" s="27"/>
      <c r="E62" s="27"/>
      <c r="F62" s="27"/>
      <c r="G62" s="27"/>
      <c r="H62" s="27"/>
      <c r="I62" s="27"/>
      <c r="J62" s="27"/>
      <c r="K62" s="28"/>
      <c r="L62" s="27"/>
      <c r="M62" s="28"/>
      <c r="N62" s="25"/>
      <c r="O62" s="25"/>
      <c r="P62" s="25"/>
      <c r="R62" s="25"/>
      <c r="S62" s="29"/>
      <c r="T62" s="25"/>
      <c r="U62" s="30"/>
    </row>
    <row r="63" spans="1:21" hidden="1">
      <c r="A63" s="25"/>
      <c r="D63" s="27"/>
      <c r="E63" s="27"/>
      <c r="F63" s="27"/>
      <c r="G63" s="27"/>
      <c r="H63" s="27"/>
      <c r="I63" s="27"/>
      <c r="J63" s="27"/>
      <c r="K63" s="28"/>
      <c r="L63" s="27"/>
      <c r="M63" s="28"/>
      <c r="N63" s="25"/>
      <c r="O63" s="25"/>
      <c r="P63" s="25"/>
    </row>
    <row r="64" spans="1:21" hidden="1">
      <c r="D64" s="27"/>
      <c r="E64" s="27"/>
      <c r="F64" s="27"/>
      <c r="G64" s="27"/>
      <c r="H64" s="27"/>
      <c r="I64" s="27"/>
      <c r="J64" s="27"/>
      <c r="K64" s="28"/>
      <c r="L64" s="27"/>
      <c r="M64" s="28"/>
      <c r="N64" s="25"/>
    </row>
    <row r="65" spans="4:14" hidden="1">
      <c r="D65" s="27"/>
      <c r="E65" s="27"/>
      <c r="F65" s="27"/>
      <c r="G65" s="27"/>
      <c r="H65" s="27"/>
      <c r="I65" s="27"/>
      <c r="J65" s="27"/>
      <c r="K65" s="28"/>
      <c r="L65" s="27"/>
      <c r="M65" s="28"/>
      <c r="N65" s="25"/>
    </row>
    <row r="66" spans="4:14" hidden="1">
      <c r="D66" s="27"/>
      <c r="E66" s="27"/>
      <c r="F66" s="27"/>
      <c r="G66" s="27"/>
      <c r="H66" s="27"/>
      <c r="I66" s="27"/>
      <c r="J66" s="27"/>
      <c r="K66" s="28"/>
      <c r="L66" s="27"/>
      <c r="M66" s="28"/>
      <c r="N66" s="25"/>
    </row>
    <row r="67" spans="4:14" hidden="1">
      <c r="D67" s="27"/>
      <c r="E67" s="27"/>
      <c r="F67" s="27"/>
      <c r="G67" s="27"/>
      <c r="H67" s="27"/>
      <c r="I67" s="27"/>
      <c r="J67" s="27"/>
      <c r="K67" s="28"/>
      <c r="L67" s="27"/>
      <c r="M67" s="28"/>
      <c r="N67" s="25"/>
    </row>
    <row r="68" spans="4:14" hidden="1">
      <c r="D68" s="27"/>
      <c r="E68" s="27"/>
      <c r="F68" s="27"/>
      <c r="G68" s="27"/>
      <c r="H68" s="27"/>
      <c r="I68" s="27"/>
      <c r="J68" s="27"/>
      <c r="K68" s="28"/>
      <c r="L68" s="27"/>
      <c r="M68" s="28"/>
      <c r="N68" s="25"/>
    </row>
    <row r="69" spans="4:14" hidden="1">
      <c r="D69" s="27"/>
      <c r="E69" s="27"/>
      <c r="F69" s="27"/>
      <c r="G69" s="27"/>
      <c r="H69" s="27"/>
      <c r="I69" s="27"/>
      <c r="J69" s="27"/>
      <c r="K69" s="28"/>
      <c r="L69" s="27"/>
      <c r="M69" s="28"/>
      <c r="N69" s="25"/>
    </row>
    <row r="70" spans="4:14" hidden="1">
      <c r="D70" s="27"/>
      <c r="E70" s="27"/>
      <c r="F70" s="27"/>
      <c r="G70" s="27"/>
      <c r="H70" s="27"/>
      <c r="I70" s="27"/>
      <c r="J70" s="27"/>
      <c r="K70" s="28"/>
      <c r="L70" s="27"/>
      <c r="M70" s="28"/>
      <c r="N70" s="25"/>
    </row>
    <row r="71" spans="4:14" hidden="1">
      <c r="D71" s="27"/>
      <c r="E71" s="27"/>
      <c r="F71" s="27"/>
      <c r="G71" s="27"/>
      <c r="H71" s="27"/>
      <c r="I71" s="27"/>
      <c r="J71" s="27"/>
      <c r="K71" s="28"/>
      <c r="L71" s="27"/>
      <c r="M71" s="28"/>
      <c r="N71" s="25"/>
    </row>
    <row r="72" spans="4:14" hidden="1">
      <c r="D72" s="27"/>
      <c r="E72" s="27"/>
      <c r="F72" s="27"/>
      <c r="G72" s="27"/>
      <c r="H72" s="27"/>
      <c r="I72" s="27"/>
      <c r="J72" s="27"/>
      <c r="K72" s="28"/>
      <c r="L72" s="27"/>
      <c r="M72" s="28"/>
      <c r="N72" s="25"/>
    </row>
    <row r="73" spans="4:14" hidden="1">
      <c r="D73" s="27"/>
      <c r="E73" s="27"/>
      <c r="F73" s="27"/>
      <c r="G73" s="27"/>
      <c r="H73" s="27"/>
      <c r="I73" s="27"/>
      <c r="J73" s="27"/>
      <c r="K73" s="28"/>
      <c r="L73" s="27"/>
      <c r="M73" s="28"/>
      <c r="N73" s="25"/>
    </row>
    <row r="74" spans="4:14" hidden="1">
      <c r="D74" s="27"/>
      <c r="E74" s="27"/>
      <c r="F74" s="27"/>
      <c r="G74" s="27"/>
      <c r="H74" s="27"/>
      <c r="I74" s="27"/>
      <c r="J74" s="27"/>
      <c r="K74" s="28"/>
      <c r="L74" s="27"/>
      <c r="M74" s="28"/>
      <c r="N74" s="25"/>
    </row>
    <row r="75" spans="4:14" hidden="1">
      <c r="D75" s="27"/>
      <c r="E75" s="27"/>
      <c r="F75" s="27"/>
      <c r="G75" s="27"/>
      <c r="H75" s="27"/>
      <c r="I75" s="27"/>
      <c r="J75" s="27"/>
      <c r="K75" s="28"/>
      <c r="L75" s="27"/>
      <c r="M75" s="28"/>
      <c r="N75" s="25"/>
    </row>
    <row r="76" spans="4:14" hidden="1">
      <c r="D76" s="27"/>
      <c r="E76" s="27"/>
      <c r="F76" s="27"/>
      <c r="G76" s="27"/>
      <c r="H76" s="27"/>
      <c r="I76" s="27"/>
      <c r="J76" s="27"/>
      <c r="K76" s="28"/>
      <c r="L76" s="27"/>
      <c r="M76" s="28"/>
      <c r="N76" s="25"/>
    </row>
    <row r="77" spans="4:14" hidden="1">
      <c r="D77" s="27"/>
      <c r="E77" s="27"/>
      <c r="F77" s="27"/>
      <c r="G77" s="27"/>
      <c r="H77" s="27"/>
      <c r="I77" s="27"/>
      <c r="J77" s="27"/>
      <c r="K77" s="28"/>
      <c r="L77" s="27"/>
      <c r="M77" s="28"/>
      <c r="N77" s="25"/>
    </row>
    <row r="78" spans="4:14" hidden="1">
      <c r="D78" s="27"/>
      <c r="E78" s="27"/>
      <c r="F78" s="27"/>
      <c r="G78" s="27"/>
      <c r="H78" s="27"/>
      <c r="I78" s="27"/>
      <c r="J78" s="27"/>
      <c r="K78" s="28"/>
      <c r="L78" s="27"/>
      <c r="M78" s="28"/>
      <c r="N78" s="25"/>
    </row>
    <row r="79" spans="4:14" hidden="1">
      <c r="D79" s="27"/>
      <c r="E79" s="27"/>
      <c r="F79" s="27"/>
      <c r="G79" s="27"/>
      <c r="H79" s="27"/>
      <c r="I79" s="27"/>
      <c r="J79" s="27"/>
      <c r="K79" s="28"/>
      <c r="L79" s="27"/>
      <c r="M79" s="28"/>
      <c r="N79" s="25"/>
    </row>
    <row r="80" spans="4:14" hidden="1">
      <c r="D80" s="27"/>
      <c r="E80" s="27"/>
      <c r="F80" s="27"/>
      <c r="G80" s="27"/>
      <c r="H80" s="27"/>
      <c r="I80" s="27"/>
      <c r="J80" s="27"/>
      <c r="K80" s="28"/>
      <c r="L80" s="27"/>
      <c r="M80" s="28"/>
      <c r="N80" s="25"/>
    </row>
    <row r="81" spans="4:14" hidden="1">
      <c r="D81" s="27"/>
      <c r="E81" s="27"/>
      <c r="F81" s="27"/>
      <c r="G81" s="27"/>
      <c r="H81" s="27"/>
      <c r="I81" s="27"/>
      <c r="J81" s="27"/>
      <c r="K81" s="28"/>
      <c r="L81" s="27"/>
      <c r="M81" s="28"/>
      <c r="N81" s="25"/>
    </row>
    <row r="82" spans="4:14" hidden="1">
      <c r="D82" s="27"/>
      <c r="E82" s="27"/>
      <c r="F82" s="27"/>
      <c r="G82" s="27"/>
      <c r="H82" s="27"/>
      <c r="I82" s="27"/>
      <c r="J82" s="27"/>
      <c r="K82" s="28"/>
      <c r="L82" s="27"/>
      <c r="M82" s="28"/>
      <c r="N82" s="25"/>
    </row>
    <row r="83" spans="4:14" hidden="1">
      <c r="D83" s="27"/>
      <c r="E83" s="27"/>
      <c r="F83" s="27"/>
      <c r="G83" s="27"/>
      <c r="H83" s="27"/>
      <c r="I83" s="27"/>
      <c r="J83" s="27"/>
      <c r="K83" s="28"/>
      <c r="L83" s="27"/>
      <c r="M83" s="28"/>
      <c r="N83" s="25"/>
    </row>
    <row r="84" spans="4:14" hidden="1">
      <c r="D84" s="27"/>
      <c r="E84" s="27"/>
      <c r="F84" s="27"/>
      <c r="G84" s="27"/>
      <c r="H84" s="27"/>
      <c r="I84" s="27"/>
      <c r="J84" s="27"/>
      <c r="K84" s="28"/>
      <c r="L84" s="27"/>
      <c r="M84" s="28"/>
      <c r="N84" s="25"/>
    </row>
    <row r="85" spans="4:14" hidden="1">
      <c r="D85" s="27"/>
      <c r="E85" s="27"/>
      <c r="F85" s="27"/>
      <c r="G85" s="27"/>
      <c r="H85" s="27"/>
      <c r="I85" s="27"/>
      <c r="J85" s="27"/>
      <c r="K85" s="28"/>
      <c r="L85" s="27"/>
      <c r="M85" s="28"/>
      <c r="N85" s="25"/>
    </row>
    <row r="86" spans="4:14" hidden="1">
      <c r="D86" s="27"/>
      <c r="E86" s="27"/>
      <c r="F86" s="27"/>
      <c r="G86" s="27"/>
      <c r="H86" s="27"/>
      <c r="I86" s="27"/>
      <c r="J86" s="27"/>
      <c r="K86" s="28"/>
      <c r="L86" s="27"/>
      <c r="M86" s="28"/>
      <c r="N86" s="25"/>
    </row>
    <row r="87" spans="4:14" hidden="1">
      <c r="D87" s="27"/>
      <c r="E87" s="27"/>
      <c r="F87" s="27"/>
      <c r="G87" s="27"/>
      <c r="H87" s="27"/>
      <c r="I87" s="27"/>
      <c r="J87" s="27"/>
      <c r="K87" s="28"/>
      <c r="L87" s="27"/>
      <c r="M87" s="28"/>
      <c r="N87" s="25"/>
    </row>
    <row r="88" spans="4:14" hidden="1">
      <c r="D88" s="27"/>
      <c r="E88" s="27"/>
      <c r="F88" s="27"/>
      <c r="G88" s="27"/>
      <c r="H88" s="27"/>
      <c r="I88" s="27"/>
      <c r="J88" s="27"/>
      <c r="K88" s="28"/>
      <c r="L88" s="27"/>
      <c r="M88" s="28"/>
      <c r="N88" s="25"/>
    </row>
    <row r="89" spans="4:14" hidden="1">
      <c r="D89" s="27"/>
      <c r="E89" s="27"/>
      <c r="F89" s="27"/>
      <c r="G89" s="27"/>
      <c r="H89" s="27"/>
      <c r="I89" s="27"/>
      <c r="J89" s="27"/>
      <c r="K89" s="28"/>
      <c r="L89" s="27"/>
      <c r="M89" s="28"/>
      <c r="N89" s="25"/>
    </row>
    <row r="90" spans="4:14" hidden="1">
      <c r="D90" s="27"/>
      <c r="E90" s="27"/>
      <c r="F90" s="27"/>
      <c r="G90" s="27"/>
      <c r="H90" s="27"/>
      <c r="I90" s="27"/>
      <c r="J90" s="27"/>
      <c r="K90" s="28"/>
      <c r="L90" s="27"/>
      <c r="M90" s="28"/>
      <c r="N90" s="25"/>
    </row>
    <row r="91" spans="4:14" hidden="1">
      <c r="D91" s="27"/>
      <c r="E91" s="27"/>
      <c r="F91" s="27"/>
      <c r="G91" s="27"/>
      <c r="H91" s="27"/>
      <c r="I91" s="27"/>
      <c r="J91" s="27"/>
      <c r="K91" s="28"/>
      <c r="L91" s="27"/>
      <c r="M91" s="28"/>
      <c r="N91" s="25"/>
    </row>
    <row r="92" spans="4:14" hidden="1">
      <c r="D92" s="27"/>
      <c r="E92" s="27"/>
      <c r="F92" s="27"/>
      <c r="G92" s="27"/>
      <c r="H92" s="27"/>
      <c r="I92" s="27"/>
      <c r="J92" s="27"/>
      <c r="K92" s="28"/>
      <c r="L92" s="27"/>
      <c r="M92" s="28"/>
      <c r="N92" s="25"/>
    </row>
    <row r="93" spans="4:14" hidden="1">
      <c r="D93" s="27"/>
      <c r="E93" s="27"/>
      <c r="F93" s="27"/>
      <c r="G93" s="27"/>
      <c r="H93" s="27"/>
      <c r="I93" s="27"/>
      <c r="J93" s="27"/>
      <c r="K93" s="28"/>
      <c r="L93" s="27"/>
      <c r="M93" s="28"/>
      <c r="N93" s="25"/>
    </row>
    <row r="94" spans="4:14" hidden="1">
      <c r="D94" s="27"/>
      <c r="E94" s="27"/>
      <c r="F94" s="27"/>
      <c r="G94" s="27"/>
      <c r="H94" s="27"/>
      <c r="I94" s="27"/>
      <c r="J94" s="27"/>
      <c r="K94" s="28"/>
      <c r="L94" s="27"/>
      <c r="M94" s="28"/>
      <c r="N94" s="25"/>
    </row>
    <row r="95" spans="4:14" hidden="1">
      <c r="D95" s="27"/>
      <c r="E95" s="27"/>
      <c r="F95" s="27"/>
      <c r="G95" s="27"/>
      <c r="H95" s="27"/>
      <c r="I95" s="27"/>
      <c r="J95" s="27"/>
      <c r="K95" s="28"/>
      <c r="L95" s="27"/>
      <c r="M95" s="28"/>
      <c r="N95" s="25"/>
    </row>
    <row r="96" spans="4:14" hidden="1">
      <c r="D96" s="27"/>
      <c r="E96" s="27"/>
      <c r="F96" s="27"/>
      <c r="G96" s="27"/>
      <c r="H96" s="27"/>
      <c r="I96" s="27"/>
      <c r="J96" s="27"/>
      <c r="K96" s="28"/>
      <c r="L96" s="27"/>
      <c r="M96" s="28"/>
      <c r="N96" s="25"/>
    </row>
    <row r="97" spans="4:14" hidden="1">
      <c r="D97" s="27"/>
      <c r="E97" s="27"/>
      <c r="F97" s="27"/>
      <c r="G97" s="27"/>
      <c r="H97" s="27"/>
      <c r="I97" s="27"/>
      <c r="J97" s="27"/>
      <c r="K97" s="28"/>
      <c r="L97" s="27"/>
      <c r="M97" s="28"/>
      <c r="N97" s="25"/>
    </row>
    <row r="98" spans="4:14" hidden="1">
      <c r="D98" s="27"/>
      <c r="E98" s="27"/>
      <c r="F98" s="27"/>
      <c r="G98" s="27"/>
      <c r="H98" s="27"/>
      <c r="I98" s="27"/>
      <c r="J98" s="27"/>
      <c r="K98" s="28"/>
      <c r="L98" s="27"/>
      <c r="M98" s="28"/>
      <c r="N98" s="25"/>
    </row>
    <row r="99" spans="4:14" hidden="1">
      <c r="D99" s="27"/>
      <c r="E99" s="27"/>
      <c r="F99" s="27"/>
      <c r="G99" s="27"/>
      <c r="H99" s="27"/>
      <c r="I99" s="27"/>
      <c r="J99" s="27"/>
      <c r="K99" s="28"/>
      <c r="L99" s="27"/>
      <c r="M99" s="28"/>
      <c r="N99" s="25"/>
    </row>
    <row r="100" spans="4:14" hidden="1">
      <c r="D100" s="27"/>
      <c r="E100" s="27"/>
      <c r="F100" s="27"/>
      <c r="G100" s="27"/>
      <c r="H100" s="27"/>
      <c r="I100" s="27"/>
      <c r="J100" s="27"/>
      <c r="K100" s="28"/>
      <c r="L100" s="27"/>
      <c r="M100" s="28"/>
      <c r="N100" s="25"/>
    </row>
    <row r="101" spans="4:14" hidden="1">
      <c r="D101" s="27"/>
      <c r="E101" s="27"/>
      <c r="F101" s="27"/>
      <c r="G101" s="27"/>
      <c r="H101" s="27"/>
      <c r="I101" s="27"/>
      <c r="J101" s="27"/>
      <c r="K101" s="28"/>
      <c r="L101" s="27"/>
      <c r="M101" s="28"/>
      <c r="N101" s="25"/>
    </row>
    <row r="102" spans="4:14" hidden="1">
      <c r="D102" s="27"/>
      <c r="E102" s="27"/>
      <c r="F102" s="27"/>
      <c r="G102" s="27"/>
      <c r="H102" s="27"/>
      <c r="I102" s="27"/>
      <c r="J102" s="27"/>
      <c r="K102" s="28"/>
      <c r="L102" s="27"/>
      <c r="M102" s="28"/>
      <c r="N102" s="25"/>
    </row>
    <row r="103" spans="4:14" hidden="1">
      <c r="D103" s="27"/>
      <c r="E103" s="27"/>
      <c r="F103" s="27"/>
      <c r="G103" s="27"/>
      <c r="H103" s="27"/>
      <c r="I103" s="27"/>
      <c r="J103" s="27"/>
      <c r="K103" s="28"/>
      <c r="L103" s="27"/>
      <c r="M103" s="28"/>
      <c r="N103" s="25"/>
    </row>
    <row r="104" spans="4:14" hidden="1">
      <c r="D104" s="27"/>
      <c r="E104" s="27"/>
      <c r="F104" s="27"/>
      <c r="G104" s="27"/>
      <c r="H104" s="27"/>
      <c r="I104" s="27"/>
      <c r="J104" s="27"/>
      <c r="K104" s="28"/>
      <c r="L104" s="27"/>
      <c r="M104" s="28"/>
      <c r="N104" s="25"/>
    </row>
    <row r="105" spans="4:14" hidden="1">
      <c r="D105" s="27"/>
      <c r="E105" s="27"/>
      <c r="F105" s="27"/>
      <c r="G105" s="27"/>
      <c r="H105" s="27"/>
      <c r="I105" s="27"/>
      <c r="J105" s="27"/>
      <c r="K105" s="28"/>
      <c r="L105" s="27"/>
      <c r="M105" s="28"/>
      <c r="N105" s="25"/>
    </row>
    <row r="106" spans="4:14" hidden="1">
      <c r="D106" s="27"/>
      <c r="E106" s="27"/>
      <c r="F106" s="27"/>
      <c r="G106" s="27"/>
      <c r="H106" s="27"/>
      <c r="I106" s="27"/>
      <c r="J106" s="27"/>
      <c r="K106" s="28"/>
      <c r="L106" s="27"/>
      <c r="M106" s="28"/>
      <c r="N106" s="25"/>
    </row>
    <row r="107" spans="4:14" hidden="1">
      <c r="D107" s="27"/>
      <c r="E107" s="27"/>
      <c r="F107" s="27"/>
      <c r="G107" s="27"/>
      <c r="H107" s="27"/>
      <c r="I107" s="27"/>
      <c r="J107" s="27"/>
      <c r="K107" s="28"/>
      <c r="L107" s="27"/>
      <c r="M107" s="28"/>
      <c r="N107" s="25"/>
    </row>
    <row r="108" spans="4:14" hidden="1">
      <c r="D108" s="27"/>
      <c r="E108" s="27"/>
      <c r="F108" s="27"/>
      <c r="G108" s="27"/>
      <c r="H108" s="27"/>
      <c r="I108" s="27"/>
      <c r="J108" s="27"/>
      <c r="K108" s="28"/>
      <c r="L108" s="27"/>
      <c r="M108" s="28"/>
      <c r="N108" s="25"/>
    </row>
    <row r="109" spans="4:14" hidden="1">
      <c r="D109" s="27"/>
      <c r="E109" s="27"/>
      <c r="F109" s="27"/>
      <c r="G109" s="27"/>
      <c r="H109" s="27"/>
      <c r="I109" s="27"/>
      <c r="J109" s="27"/>
      <c r="K109" s="28"/>
      <c r="L109" s="27"/>
      <c r="M109" s="28"/>
      <c r="N109" s="25"/>
    </row>
    <row r="110" spans="4:14" hidden="1">
      <c r="D110" s="27"/>
      <c r="E110" s="27"/>
      <c r="F110" s="27"/>
      <c r="G110" s="27"/>
      <c r="H110" s="27"/>
      <c r="I110" s="27"/>
      <c r="J110" s="27"/>
      <c r="K110" s="28"/>
      <c r="L110" s="27"/>
      <c r="M110" s="28"/>
      <c r="N110" s="25"/>
    </row>
    <row r="111" spans="4:14" hidden="1">
      <c r="D111" s="27"/>
      <c r="E111" s="27"/>
      <c r="F111" s="27"/>
      <c r="G111" s="27"/>
      <c r="H111" s="27"/>
      <c r="I111" s="27"/>
      <c r="J111" s="27"/>
      <c r="K111" s="28"/>
      <c r="L111" s="27"/>
      <c r="M111" s="28"/>
      <c r="N111" s="25"/>
    </row>
    <row r="112" spans="4:14" hidden="1">
      <c r="D112" s="27"/>
      <c r="E112" s="27"/>
      <c r="F112" s="27"/>
      <c r="G112" s="27"/>
      <c r="H112" s="27"/>
      <c r="I112" s="27"/>
      <c r="J112" s="27"/>
      <c r="K112" s="28"/>
      <c r="L112" s="27"/>
      <c r="M112" s="28"/>
      <c r="N112" s="25"/>
    </row>
    <row r="113" spans="4:14" hidden="1">
      <c r="D113" s="27"/>
      <c r="E113" s="27"/>
      <c r="F113" s="27"/>
      <c r="G113" s="27"/>
      <c r="H113" s="27"/>
      <c r="I113" s="27"/>
      <c r="J113" s="27"/>
      <c r="K113" s="28"/>
      <c r="L113" s="27"/>
      <c r="M113" s="28"/>
      <c r="N113" s="25"/>
    </row>
    <row r="114" spans="4:14" hidden="1">
      <c r="D114" s="27"/>
      <c r="E114" s="27"/>
      <c r="F114" s="27"/>
      <c r="G114" s="27"/>
      <c r="H114" s="27"/>
      <c r="I114" s="27"/>
      <c r="J114" s="27"/>
      <c r="K114" s="28"/>
      <c r="L114" s="27"/>
      <c r="M114" s="28"/>
      <c r="N114" s="25"/>
    </row>
    <row r="115" spans="4:14" hidden="1">
      <c r="D115" s="27"/>
      <c r="E115" s="27"/>
      <c r="F115" s="27"/>
      <c r="G115" s="27"/>
      <c r="H115" s="27"/>
      <c r="I115" s="27"/>
      <c r="J115" s="27"/>
      <c r="K115" s="28"/>
      <c r="L115" s="27"/>
      <c r="M115" s="28"/>
      <c r="N115" s="25"/>
    </row>
    <row r="116" spans="4:14" hidden="1">
      <c r="D116" s="27"/>
      <c r="E116" s="27"/>
      <c r="F116" s="27"/>
      <c r="G116" s="27"/>
      <c r="H116" s="27"/>
      <c r="I116" s="27"/>
      <c r="J116" s="27"/>
      <c r="K116" s="28"/>
      <c r="L116" s="27"/>
      <c r="M116" s="28"/>
      <c r="N116" s="25"/>
    </row>
    <row r="117" spans="4:14" hidden="1">
      <c r="D117" s="27"/>
      <c r="E117" s="27"/>
      <c r="F117" s="27"/>
      <c r="G117" s="27"/>
      <c r="H117" s="27"/>
      <c r="I117" s="27"/>
      <c r="J117" s="27"/>
      <c r="K117" s="28"/>
      <c r="L117" s="27"/>
      <c r="M117" s="28"/>
      <c r="N117" s="25"/>
    </row>
    <row r="118" spans="4:14" hidden="1">
      <c r="D118" s="27"/>
      <c r="E118" s="27"/>
      <c r="F118" s="27"/>
      <c r="G118" s="27"/>
      <c r="H118" s="27"/>
      <c r="I118" s="27"/>
      <c r="J118" s="27"/>
      <c r="K118" s="28"/>
      <c r="L118" s="27"/>
      <c r="M118" s="28"/>
      <c r="N118" s="25"/>
    </row>
    <row r="119" spans="4:14" hidden="1">
      <c r="D119" s="27"/>
      <c r="E119" s="27"/>
      <c r="F119" s="27"/>
      <c r="G119" s="27"/>
      <c r="H119" s="27"/>
      <c r="I119" s="27"/>
      <c r="J119" s="27"/>
      <c r="K119" s="28"/>
      <c r="L119" s="27"/>
      <c r="M119" s="28"/>
      <c r="N119" s="25"/>
    </row>
    <row r="120" spans="4:14" hidden="1">
      <c r="D120" s="27"/>
      <c r="E120" s="27"/>
      <c r="F120" s="27"/>
      <c r="G120" s="27"/>
      <c r="H120" s="27"/>
      <c r="I120" s="27"/>
      <c r="J120" s="27"/>
      <c r="K120" s="28"/>
      <c r="L120" s="27"/>
      <c r="M120" s="28"/>
      <c r="N120" s="25"/>
    </row>
    <row r="121" spans="4:14" hidden="1">
      <c r="D121" s="27"/>
      <c r="E121" s="27"/>
      <c r="F121" s="27"/>
      <c r="G121" s="27"/>
      <c r="H121" s="27"/>
      <c r="I121" s="27"/>
      <c r="J121" s="27"/>
      <c r="K121" s="28"/>
      <c r="L121" s="27"/>
      <c r="M121" s="28"/>
      <c r="N121" s="25"/>
    </row>
    <row r="122" spans="4:14" hidden="1">
      <c r="D122" s="27"/>
      <c r="E122" s="27"/>
      <c r="F122" s="27"/>
      <c r="G122" s="27"/>
      <c r="H122" s="27"/>
      <c r="I122" s="27"/>
      <c r="J122" s="27"/>
      <c r="K122" s="28"/>
      <c r="L122" s="27"/>
      <c r="M122" s="28"/>
      <c r="N122" s="25"/>
    </row>
    <row r="123" spans="4:14" hidden="1">
      <c r="D123" s="27"/>
      <c r="E123" s="27"/>
      <c r="F123" s="27"/>
      <c r="G123" s="27"/>
      <c r="H123" s="27"/>
      <c r="I123" s="27"/>
      <c r="J123" s="27"/>
      <c r="K123" s="28"/>
      <c r="L123" s="27"/>
      <c r="M123" s="28"/>
      <c r="N123" s="25"/>
    </row>
    <row r="124" spans="4:14" hidden="1">
      <c r="D124" s="27"/>
      <c r="E124" s="27"/>
      <c r="F124" s="27"/>
      <c r="G124" s="27"/>
      <c r="H124" s="27"/>
      <c r="I124" s="27"/>
      <c r="J124" s="27"/>
      <c r="K124" s="28"/>
      <c r="L124" s="27"/>
      <c r="M124" s="28"/>
      <c r="N124" s="25"/>
    </row>
    <row r="125" spans="4:14" hidden="1">
      <c r="D125" s="27"/>
      <c r="E125" s="27"/>
      <c r="F125" s="27"/>
      <c r="G125" s="27"/>
      <c r="H125" s="27"/>
      <c r="I125" s="27"/>
      <c r="J125" s="27"/>
      <c r="K125" s="28"/>
      <c r="L125" s="27"/>
      <c r="M125" s="28"/>
      <c r="N125" s="25"/>
    </row>
    <row r="126" spans="4:14" hidden="1">
      <c r="D126" s="27"/>
      <c r="E126" s="27"/>
      <c r="F126" s="27"/>
      <c r="G126" s="27"/>
      <c r="H126" s="27"/>
      <c r="I126" s="27"/>
      <c r="J126" s="27"/>
      <c r="K126" s="28"/>
      <c r="L126" s="27"/>
      <c r="M126" s="28"/>
      <c r="N126" s="25"/>
    </row>
    <row r="127" spans="4:14" hidden="1">
      <c r="D127" s="27"/>
      <c r="E127" s="27"/>
      <c r="F127" s="27"/>
      <c r="G127" s="27"/>
      <c r="H127" s="27"/>
      <c r="I127" s="27"/>
      <c r="J127" s="27"/>
      <c r="K127" s="28"/>
      <c r="L127" s="27"/>
      <c r="M127" s="28"/>
      <c r="N127" s="25"/>
    </row>
    <row r="128" spans="4:14" hidden="1">
      <c r="D128" s="27"/>
      <c r="E128" s="27"/>
      <c r="F128" s="27"/>
      <c r="G128" s="27"/>
      <c r="H128" s="27"/>
      <c r="I128" s="27"/>
      <c r="J128" s="27"/>
      <c r="K128" s="28"/>
      <c r="L128" s="27"/>
      <c r="M128" s="28"/>
      <c r="N128" s="25"/>
    </row>
    <row r="129" spans="4:14" hidden="1">
      <c r="D129" s="27"/>
      <c r="E129" s="27"/>
      <c r="F129" s="27"/>
      <c r="G129" s="27"/>
      <c r="H129" s="27"/>
      <c r="I129" s="27"/>
      <c r="J129" s="27"/>
      <c r="K129" s="28"/>
      <c r="L129" s="27"/>
      <c r="M129" s="28"/>
      <c r="N129" s="25"/>
    </row>
    <row r="130" spans="4:14" hidden="1">
      <c r="D130" s="27"/>
      <c r="E130" s="27"/>
      <c r="F130" s="27"/>
      <c r="G130" s="27"/>
      <c r="H130" s="27"/>
      <c r="I130" s="27"/>
      <c r="J130" s="27"/>
      <c r="K130" s="28"/>
      <c r="L130" s="27"/>
      <c r="M130" s="28"/>
      <c r="N130" s="25"/>
    </row>
    <row r="131" spans="4:14" hidden="1">
      <c r="D131" s="27"/>
      <c r="E131" s="27"/>
      <c r="F131" s="27"/>
      <c r="G131" s="27"/>
      <c r="H131" s="27"/>
      <c r="I131" s="27"/>
      <c r="J131" s="27"/>
      <c r="K131" s="28"/>
      <c r="L131" s="27"/>
      <c r="M131" s="28"/>
      <c r="N131" s="25"/>
    </row>
    <row r="132" spans="4:14" hidden="1">
      <c r="D132" s="27"/>
      <c r="E132" s="27"/>
      <c r="F132" s="27"/>
      <c r="G132" s="27"/>
      <c r="H132" s="27"/>
      <c r="I132" s="27"/>
      <c r="J132" s="27"/>
      <c r="K132" s="28"/>
      <c r="L132" s="27"/>
      <c r="M132" s="28"/>
      <c r="N132" s="25"/>
    </row>
    <row r="133" spans="4:14" hidden="1">
      <c r="D133" s="27"/>
      <c r="E133" s="27"/>
      <c r="F133" s="27"/>
      <c r="G133" s="27"/>
      <c r="H133" s="27"/>
      <c r="I133" s="27"/>
      <c r="J133" s="27"/>
      <c r="K133" s="28"/>
      <c r="L133" s="27"/>
      <c r="M133" s="28"/>
      <c r="N133" s="25"/>
    </row>
  </sheetData>
  <sheetProtection password="DE21" sheet="1" objects="1" scenarios="1"/>
  <mergeCells count="14">
    <mergeCell ref="D34:F34"/>
    <mergeCell ref="D36:F36"/>
    <mergeCell ref="D17:F17"/>
    <mergeCell ref="D22:F22"/>
    <mergeCell ref="D24:F24"/>
    <mergeCell ref="D26:F26"/>
    <mergeCell ref="D30:F30"/>
    <mergeCell ref="D32:F32"/>
    <mergeCell ref="D15:F15"/>
    <mergeCell ref="D3:F3"/>
    <mergeCell ref="D5:F5"/>
    <mergeCell ref="D7:F7"/>
    <mergeCell ref="D11:F11"/>
    <mergeCell ref="D13:F13"/>
  </mergeCells>
  <phoneticPr fontId="2"/>
  <dataValidations count="9">
    <dataValidation type="custom" allowBlank="1" showInputMessage="1" showErrorMessage="1" error="少数第1位までの数値を入力して下さい。" sqref="D13:F13 D32:F32">
      <formula1>D13*10=INT(D13*10)</formula1>
    </dataValidation>
    <dataValidation type="custom" allowBlank="1" showInputMessage="1" showErrorMessage="1" error="ストップロス設定は、仕掛けるレンジ幅上限より大きい数値を入力して下さい。" sqref="D36:F36">
      <formula1>D36&gt;F28</formula1>
    </dataValidation>
    <dataValidation type="custom" allowBlank="1" showInputMessage="1" showErrorMessage="1" error="ストップロス設定は、仕掛けるレンジ幅下限より小さい数値を入力して下さい。" sqref="D17:F17">
      <formula1>D17&lt;D9</formula1>
    </dataValidation>
    <dataValidation type="custom" allowBlank="1" showInputMessage="1" showErrorMessage="1" error="仕掛けるレンジ幅の下限は、仕掛けるレンジ幅の上限よりも小さい数値を入力して下さい。" sqref="D9 D28">
      <formula1>D9&lt;F9</formula1>
    </dataValidation>
    <dataValidation type="decimal" allowBlank="1" showInputMessage="1" showErrorMessage="1" error="仕掛けるレンジ幅の上限は、0.001～999までの数字を入力して下さい。" sqref="F9 F28">
      <formula1>0.001</formula1>
      <formula2>999</formula2>
    </dataValidation>
    <dataValidation type="whole" allowBlank="1" showInputMessage="1" showErrorMessage="1" error="1～10億までの金額を入力して下さい。" sqref="D7:F7 D26:F26">
      <formula1>1</formula1>
      <formula2>1000000000</formula2>
    </dataValidation>
    <dataValidation type="whole" allowBlank="1" showInputMessage="1" showErrorMessage="1" error="レンジ内に仕掛ける本数は300以下の整数を入力して下さい。" sqref="D11:F11 D30:F30">
      <formula1>0</formula1>
      <formula2>300</formula2>
    </dataValidation>
    <dataValidation type="list" allowBlank="1" showInputMessage="1" showErrorMessage="1" sqref="D5:F5 D24:F24">
      <formula1>"ユーロ米ドル,豪ドル米ドル,豪ドルNZドル,NZドル米ドル,英ポンド米ドル"</formula1>
    </dataValidation>
    <dataValidation type="custom" allowBlank="1" showInputMessage="1" showErrorMessage="1" error="ストップロス設定は、仕掛けるレンジ幅上限より大きい数値を入力して下さい。" sqref="D41">
      <formula1>D41&gt;F34</formula1>
    </dataValidation>
  </dataValidations>
  <hyperlinks>
    <hyperlink ref="J43" r:id="rId1"/>
    <hyperlink ref="J42" r:id="rId2"/>
    <hyperlink ref="J44" r:id="rId3"/>
  </hyperlink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0" orientation="landscape" horizontalDpi="1200" verticalDpi="1200" r:id="rId4"/>
  <rowBreaks count="1" manualBreakCount="1">
    <brk id="63" max="15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10" sqref="D10"/>
    </sheetView>
  </sheetViews>
  <sheetFormatPr defaultRowHeight="13.5"/>
  <cols>
    <col min="1" max="1" width="10.5" style="36" bestFit="1" customWidth="1"/>
    <col min="2" max="2" width="17.25" style="36" bestFit="1" customWidth="1"/>
    <col min="3" max="3" width="12.75" style="36" bestFit="1" customWidth="1"/>
    <col min="4" max="4" width="5.5" style="36" bestFit="1" customWidth="1"/>
    <col min="5" max="5" width="7.5" style="36" bestFit="1" customWidth="1"/>
    <col min="6" max="16384" width="9" style="36"/>
  </cols>
  <sheetData>
    <row r="1" spans="1:5">
      <c r="A1" s="33" t="s">
        <v>35</v>
      </c>
      <c r="B1" s="33" t="s">
        <v>45</v>
      </c>
      <c r="C1" s="33" t="s">
        <v>46</v>
      </c>
      <c r="D1" s="33" t="s">
        <v>39</v>
      </c>
      <c r="E1" s="33">
        <v>104.76</v>
      </c>
    </row>
    <row r="2" spans="1:5">
      <c r="A2" s="33" t="s">
        <v>40</v>
      </c>
      <c r="B2" s="33">
        <v>0.28000000000000003</v>
      </c>
      <c r="C2" s="33" t="s">
        <v>47</v>
      </c>
      <c r="D2" s="33" t="s">
        <v>41</v>
      </c>
      <c r="E2" s="33">
        <v>105.12</v>
      </c>
    </row>
    <row r="3" spans="1:5">
      <c r="A3" s="33" t="s">
        <v>42</v>
      </c>
      <c r="B3" s="33">
        <v>104.62</v>
      </c>
      <c r="C3" s="33" t="s">
        <v>43</v>
      </c>
      <c r="D3" s="33" t="s">
        <v>44</v>
      </c>
      <c r="E3" s="33">
        <v>104.34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円通貨</vt:lpstr>
      <vt:lpstr>米ドル通貨</vt:lpstr>
      <vt:lpstr>チャート</vt:lpstr>
      <vt:lpstr>チャート!indx.jsp?ind_3_ric_0</vt:lpstr>
      <vt:lpstr>円通貨!Print_Area</vt:lpstr>
      <vt:lpstr>米ドル通貨!Print_Area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BB</cp:lastModifiedBy>
  <cp:lastPrinted>2020-11-16T11:08:39Z</cp:lastPrinted>
  <dcterms:created xsi:type="dcterms:W3CDTF">2020-11-08T06:47:22Z</dcterms:created>
  <dcterms:modified xsi:type="dcterms:W3CDTF">2020-11-16T12:28:07Z</dcterms:modified>
</cp:coreProperties>
</file>